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مجموع نشاط كهرباء" sheetId="1" r:id="rId1"/>
  </sheets>
  <externalReferences>
    <externalReference r:id="rId2"/>
  </externalReferences>
  <definedNames>
    <definedName name="_A65600">#REF!</definedName>
    <definedName name="_E65537">#REF!</definedName>
  </definedNames>
  <calcPr calcId="124519"/>
</workbook>
</file>

<file path=xl/calcChain.xml><?xml version="1.0" encoding="utf-8"?>
<calcChain xmlns="http://schemas.openxmlformats.org/spreadsheetml/2006/main">
  <c r="D45" i="1"/>
  <c r="C33"/>
  <c r="F31"/>
  <c r="C31"/>
  <c r="C123" s="1"/>
  <c r="F30"/>
  <c r="C30"/>
  <c r="C46" s="1"/>
  <c r="F29"/>
  <c r="C29"/>
  <c r="F28"/>
  <c r="C28"/>
  <c r="F27"/>
  <c r="C27"/>
  <c r="C42" s="1"/>
  <c r="F26"/>
  <c r="C26"/>
  <c r="F25"/>
  <c r="C25"/>
  <c r="F24"/>
  <c r="C24"/>
  <c r="F23"/>
  <c r="C47" s="1"/>
  <c r="C23"/>
  <c r="F22"/>
  <c r="C22"/>
  <c r="F21"/>
  <c r="C21"/>
  <c r="F20"/>
  <c r="C20"/>
  <c r="F19"/>
  <c r="C19"/>
  <c r="F18"/>
  <c r="C18"/>
  <c r="F17"/>
  <c r="C17"/>
  <c r="F16"/>
  <c r="C16"/>
  <c r="F15"/>
  <c r="C15"/>
  <c r="F14"/>
  <c r="C14"/>
  <c r="F13"/>
  <c r="C40" s="1"/>
  <c r="C13"/>
  <c r="F12"/>
  <c r="C12"/>
  <c r="C43" s="1"/>
  <c r="F11"/>
  <c r="C11"/>
  <c r="F10"/>
  <c r="C51" s="1"/>
  <c r="C10"/>
  <c r="F9"/>
  <c r="C9"/>
  <c r="F8"/>
  <c r="C8"/>
  <c r="D48" s="1"/>
  <c r="F7"/>
  <c r="C7"/>
  <c r="F6"/>
  <c r="C6"/>
  <c r="F5"/>
  <c r="C5"/>
  <c r="D44" l="1"/>
  <c r="E126"/>
  <c r="E127" s="1"/>
  <c r="C41"/>
  <c r="C49"/>
  <c r="E36"/>
  <c r="E34" s="1"/>
</calcChain>
</file>

<file path=xl/sharedStrings.xml><?xml version="1.0" encoding="utf-8"?>
<sst xmlns="http://schemas.openxmlformats.org/spreadsheetml/2006/main" count="160" uniqueCount="152">
  <si>
    <t xml:space="preserve"> تحليل مؤشرات مجموع نشاط الكهرباء للقطاع العام لسنة 2015</t>
  </si>
  <si>
    <t>جدول(30)</t>
  </si>
  <si>
    <t xml:space="preserve"> اجمالي المبالغ</t>
  </si>
  <si>
    <t>الف دينار</t>
  </si>
  <si>
    <t>التسلسل</t>
  </si>
  <si>
    <t>المفـــــــردات</t>
  </si>
  <si>
    <t>المبلــغ</t>
  </si>
  <si>
    <t>المفــــــــردات</t>
  </si>
  <si>
    <t>رأس المال المدفوع</t>
  </si>
  <si>
    <t>إجمالي الموجودات الثابتة للسنة السابقة</t>
  </si>
  <si>
    <t>الأرباح المحتجزة</t>
  </si>
  <si>
    <t>الإضافات السنوية للموجودات الثابتة (1000+1010-2100)</t>
  </si>
  <si>
    <t>أحتياطي أرتفاع أسعار الموجودات الثابتة</t>
  </si>
  <si>
    <t>مخزون أول المدة</t>
  </si>
  <si>
    <t>حق الملكية (100+200+300)</t>
  </si>
  <si>
    <t>أ. بضاعة تحت الصنع وتامة الصنع</t>
  </si>
  <si>
    <t>تخصيصات طويلة الأجل</t>
  </si>
  <si>
    <t>ب. غيرها</t>
  </si>
  <si>
    <t>قروض طويلة الأجل</t>
  </si>
  <si>
    <t>إيرادات النشاط الرئيسي</t>
  </si>
  <si>
    <t>رأس المال المتاح (400+500+600)</t>
  </si>
  <si>
    <t>إيرادات النشاط التجاري</t>
  </si>
  <si>
    <t>المطلوبات المتداولة</t>
  </si>
  <si>
    <t>الإيرادات الأخرى</t>
  </si>
  <si>
    <t>مجموع جانب المطلوبات (700+800)</t>
  </si>
  <si>
    <t>الإنتاج الكلي بسعر المنتج (2400+2500+2600)</t>
  </si>
  <si>
    <t>إجمالي الموجودات الثابتة</t>
  </si>
  <si>
    <t>الأستخدامات الوسيطة</t>
  </si>
  <si>
    <t>إنشاءات تحت التنفيذ</t>
  </si>
  <si>
    <t>القيمة المضافة الإجمالية بسعر المنتج (2700-2800)</t>
  </si>
  <si>
    <t>الإندثارات المتراكمة</t>
  </si>
  <si>
    <t xml:space="preserve">الضرائب غير المباشرة </t>
  </si>
  <si>
    <t>صافي الموجودات الثابتة(1000+1010-1100)</t>
  </si>
  <si>
    <t>الإعانات</t>
  </si>
  <si>
    <t>مخزون أخر المدة</t>
  </si>
  <si>
    <t>القيمةالمضافة الإجمالية بالكلفة (2900-3000+3100)</t>
  </si>
  <si>
    <t>أ. مستلزمات سلعية</t>
  </si>
  <si>
    <t>الإندثارات السنوية</t>
  </si>
  <si>
    <t>ب. بضاعة تحت الصنع</t>
  </si>
  <si>
    <t>صافي القيمة المضافة بالكلفة(3200-3300)</t>
  </si>
  <si>
    <t>ج. بضاعة تامة الصنع</t>
  </si>
  <si>
    <t>صافي التحويلات الجارية</t>
  </si>
  <si>
    <t xml:space="preserve">د. بضاعة مشتراة بغرض البيع </t>
  </si>
  <si>
    <t>دخل عوامل الإنتاج(3400+3500)</t>
  </si>
  <si>
    <t>ه. مواد أخرى</t>
  </si>
  <si>
    <t>أ. صافي الربح أو الخسارة</t>
  </si>
  <si>
    <t>و. بضاعة بطريق الشحن</t>
  </si>
  <si>
    <t>الموجودات المتداولة الأخرى</t>
  </si>
  <si>
    <t xml:space="preserve">حصة الخزينة </t>
  </si>
  <si>
    <t>الموجودات السائلة</t>
  </si>
  <si>
    <t>حصة العاملين</t>
  </si>
  <si>
    <t>رأس المال العامل (1300+1400+1500)</t>
  </si>
  <si>
    <t>ب. الرواتب والأجور</t>
  </si>
  <si>
    <t>صافي رأس المال العامل (1600-800)</t>
  </si>
  <si>
    <t>ج. صافي الفوائد المدفوعة</t>
  </si>
  <si>
    <t>الموجودات الأخرى</t>
  </si>
  <si>
    <t>د. إيجارات الأراضي المدفوعة</t>
  </si>
  <si>
    <t>رأس المال المستخدم 700=(1200+1700+1800)</t>
  </si>
  <si>
    <t>تعويضات المشتغلين(3623+3630)</t>
  </si>
  <si>
    <t>مجموع جانب الموجودات 900=(1200+1600+1800)</t>
  </si>
  <si>
    <t>فائض العمليات(3400-3700)</t>
  </si>
  <si>
    <t>الجهاز المركزي للإحصاء وتكنولوجيا المعلومات(الحسابات القومية)</t>
  </si>
  <si>
    <t>القطاع: صناعة تحويلية عام</t>
  </si>
  <si>
    <t>النشاط: صناعة المنتجات الغذائية المصنعة والمشروبات والتبغ</t>
  </si>
  <si>
    <t>المنشأة: الشركة العامة لصناعة الزيوت النباتية</t>
  </si>
  <si>
    <t>المؤشرات المالية والأقتصادية</t>
  </si>
  <si>
    <t>المؤشـــــــــــــــــــــــــــــــــــــــــــــــــــــــــــــــــــــــــــــــــــــــرات</t>
  </si>
  <si>
    <t>القيمـــــــــــــــــــة</t>
  </si>
  <si>
    <t>النسبــــــة</t>
  </si>
  <si>
    <t>مؤشرأنتاجية الدينار من الأجور</t>
  </si>
  <si>
    <t>أنتاجية رأس المال الثابت</t>
  </si>
  <si>
    <t>نسبة التداول</t>
  </si>
  <si>
    <t>نسبة السيولة السريعة</t>
  </si>
  <si>
    <t>نسبة عائد الأستثمار</t>
  </si>
  <si>
    <t>نسبة الأقتراض إلى مجموع الموجودات</t>
  </si>
  <si>
    <t>معامل رأس المال</t>
  </si>
  <si>
    <t>مساهمة الربح في تكوين القيمة المضافة</t>
  </si>
  <si>
    <t>مساهمة التمويل الذاتي في الأستثمارات الحالية والمستقبلية</t>
  </si>
  <si>
    <t>معدل نصيب رأس المال من العائد المتحقق</t>
  </si>
  <si>
    <t>إنتاجية المواد الأولية</t>
  </si>
  <si>
    <t>…</t>
  </si>
  <si>
    <t>معدل دوران المخزون</t>
  </si>
  <si>
    <t>الارباح المحتجزة</t>
  </si>
  <si>
    <t>مخصص الديون المشكوك في تحصيلها</t>
  </si>
  <si>
    <t>الاحتياطيات</t>
  </si>
  <si>
    <t xml:space="preserve">مخصص هبوط قيمة الأستثمارات </t>
  </si>
  <si>
    <t>العجز المتراكم</t>
  </si>
  <si>
    <t xml:space="preserve">مخصص هبوط قيمة البضاعة </t>
  </si>
  <si>
    <t>ارتفاع الاسعار</t>
  </si>
  <si>
    <t>اجمالي الموجودات الثابتة</t>
  </si>
  <si>
    <t xml:space="preserve">الكلفة </t>
  </si>
  <si>
    <t>المخصص</t>
  </si>
  <si>
    <t>دائنون</t>
  </si>
  <si>
    <t>الموجودات الثابتة</t>
  </si>
  <si>
    <t>قروض قصيرة الأجل</t>
  </si>
  <si>
    <t>النفقهت الأيرادية المؤجلة</t>
  </si>
  <si>
    <t>أستثمارات قصيرة الأجل</t>
  </si>
  <si>
    <t>مخزون اخر المدة</t>
  </si>
  <si>
    <t>مستلزمات السلعية</t>
  </si>
  <si>
    <t>المواد الاولية</t>
  </si>
  <si>
    <t>الوقود والزيوت</t>
  </si>
  <si>
    <t>الادوات الاحتياطية</t>
  </si>
  <si>
    <t>أستثمارات طويلة الأجل</t>
  </si>
  <si>
    <t>التعبئة والتغليف</t>
  </si>
  <si>
    <t xml:space="preserve">قروض طويلة الأجل </t>
  </si>
  <si>
    <t>اللوازم والمهمات</t>
  </si>
  <si>
    <t>القرطاسية</t>
  </si>
  <si>
    <t>الكتب التعليمية</t>
  </si>
  <si>
    <t>تجهيزات العاملين</t>
  </si>
  <si>
    <t>مواد طبية</t>
  </si>
  <si>
    <t xml:space="preserve">الخامات الرئيسية </t>
  </si>
  <si>
    <t>مواد اخرى</t>
  </si>
  <si>
    <t>المخافات والمستهلكات</t>
  </si>
  <si>
    <t>بضائع لدى الغير</t>
  </si>
  <si>
    <t>المتنوعات</t>
  </si>
  <si>
    <t>الموجودات المتداولة</t>
  </si>
  <si>
    <t>المدينون</t>
  </si>
  <si>
    <t xml:space="preserve">استثمارات قصيرة الاجل </t>
  </si>
  <si>
    <t>السلف</t>
  </si>
  <si>
    <t>ايرادات الجارية</t>
  </si>
  <si>
    <t>ايراد النشاط الرئيسي</t>
  </si>
  <si>
    <t>صافي المبيعات</t>
  </si>
  <si>
    <t>مخزون الانتاج التام</t>
  </si>
  <si>
    <t>مخزون الانتاج الغير التام</t>
  </si>
  <si>
    <t>ايراد النشاط التجاري</t>
  </si>
  <si>
    <t>مبيعات بضاعة بغرض البيع</t>
  </si>
  <si>
    <t>مشتريات بضاعة بغرض البيع</t>
  </si>
  <si>
    <t>عمولة مستلمة</t>
  </si>
  <si>
    <t>ايراد النشاط الاخرى</t>
  </si>
  <si>
    <t>خدمات متنوعة</t>
  </si>
  <si>
    <t>ايجار موجودات ثابتة</t>
  </si>
  <si>
    <t>التشغيل للغير</t>
  </si>
  <si>
    <t>كلفة الموجودات</t>
  </si>
  <si>
    <t>بيع المخلفات</t>
  </si>
  <si>
    <t>الاستخدامات الوسيطة</t>
  </si>
  <si>
    <t>المستلزمات السلعية</t>
  </si>
  <si>
    <t>المستلزمات الخدمية</t>
  </si>
  <si>
    <t>نقل العاملين</t>
  </si>
  <si>
    <t>اشتراكات</t>
  </si>
  <si>
    <t>اقساط التأمين</t>
  </si>
  <si>
    <t>خدمات خاصة</t>
  </si>
  <si>
    <t>مصروفات المركز الرئيسي</t>
  </si>
  <si>
    <t>مقاولات وخدمات</t>
  </si>
  <si>
    <t>ايرادات التحويلية والاخرى</t>
  </si>
  <si>
    <t>مصروفات التحويلية والاخرى</t>
  </si>
  <si>
    <t>صافي الفوائد المدفوعة</t>
  </si>
  <si>
    <t>إيجارات الأراضي المدفوعة</t>
  </si>
  <si>
    <t>الفوائد الدائنة</t>
  </si>
  <si>
    <t>الإيجارات الدائنة</t>
  </si>
  <si>
    <t>الفوائد المدينة</t>
  </si>
  <si>
    <t>الإيجارات المدينة</t>
  </si>
  <si>
    <t>الرواتب والاجور</t>
  </si>
</sst>
</file>

<file path=xl/styles.xml><?xml version="1.0" encoding="utf-8"?>
<styleSheet xmlns="http://schemas.openxmlformats.org/spreadsheetml/2006/main">
  <fonts count="8">
    <font>
      <sz val="10"/>
      <name val="Arial"/>
      <charset val="178"/>
    </font>
    <font>
      <b/>
      <sz val="14"/>
      <name val="Simplified Arabic"/>
      <family val="1"/>
    </font>
    <font>
      <sz val="10"/>
      <name val="Simplified Arabic"/>
      <family val="1"/>
    </font>
    <font>
      <sz val="14"/>
      <name val="Simplified Arabic"/>
      <family val="1"/>
    </font>
    <font>
      <sz val="12"/>
      <name val="Simplified Arabic"/>
      <family val="1"/>
    </font>
    <font>
      <b/>
      <sz val="12"/>
      <name val="Simplified Arabic"/>
      <family val="1"/>
    </font>
    <font>
      <b/>
      <sz val="10"/>
      <name val="Simplified Arabic"/>
      <family val="1"/>
    </font>
    <font>
      <sz val="10"/>
      <color indexed="10"/>
      <name val="Simplified Arabic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right" vertical="center" inden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right" vertical="center" indent="1"/>
    </xf>
    <xf numFmtId="3" fontId="4" fillId="0" borderId="4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right" vertical="center" indent="1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 inden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right" vertical="center"/>
    </xf>
    <xf numFmtId="0" fontId="5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4" fillId="0" borderId="2" xfId="0" applyNumberFormat="1" applyFont="1" applyBorder="1" applyAlignment="1">
      <alignment horizontal="right" vertical="center"/>
    </xf>
    <xf numFmtId="0" fontId="4" fillId="0" borderId="2" xfId="0" applyNumberFormat="1" applyFont="1" applyBorder="1" applyAlignment="1">
      <alignment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603;&#1607;&#1585;&#1576;&#1575;&#1569;%202015/&#1606;&#1588;&#1575;&#1591;%20&#1575;&#1604;&#1603;&#1607;&#1585;&#1576;&#1575;&#1569;%20201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كهرباء"/>
      <sheetName val="انتاج طاقة المنطقة الوسطى"/>
      <sheetName val="ورقة40"/>
      <sheetName val="انتاج الطاقة في البصرة"/>
      <sheetName val="Sheet4"/>
      <sheetName val="انتاج الطاقة الفرات الاوسط "/>
      <sheetName val="Sheet5"/>
      <sheetName val="انتاج الناصرية"/>
      <sheetName val="Sheet9"/>
      <sheetName val="نقل كهرباء الفرات الاوسط"/>
      <sheetName val="ورقة29"/>
      <sheetName val="نقل كهرباء المنطقة الوسطى"/>
      <sheetName val="Sheet3"/>
      <sheetName val="توزيع كهرباء الرصافة"/>
      <sheetName val="ورقة51"/>
      <sheetName val="توزيع فرات الاوسط"/>
      <sheetName val="Sheet2"/>
      <sheetName val="توزيع الكرخ"/>
      <sheetName val="Sheet7"/>
      <sheetName val="توزيع الصدر"/>
      <sheetName val="Sheet12"/>
      <sheetName val="دائرة التدريب والتطوير"/>
      <sheetName val="Sheet6"/>
      <sheetName val="التشغيل والتحكم"/>
      <sheetName val="ورقة54"/>
      <sheetName val="منظومات الطاقة"/>
      <sheetName val="ورقة6"/>
      <sheetName val="فحص الورش الفنية"/>
      <sheetName val="Sheet8"/>
      <sheetName val="مجموع نشاط كهرباء"/>
      <sheetName val="ورقة8"/>
      <sheetName val="مجموع القطاع"/>
      <sheetName val="ورقة مجموع"/>
    </sheetNames>
    <sheetDataSet>
      <sheetData sheetId="0"/>
      <sheetData sheetId="1">
        <row r="5">
          <cell r="C5">
            <v>1945000</v>
          </cell>
          <cell r="F5">
            <v>1105522650</v>
          </cell>
        </row>
        <row r="6">
          <cell r="C6">
            <v>935686167</v>
          </cell>
          <cell r="F6">
            <v>5267197</v>
          </cell>
        </row>
        <row r="7">
          <cell r="C7">
            <v>0</v>
          </cell>
          <cell r="F7">
            <v>337969900</v>
          </cell>
        </row>
        <row r="8">
          <cell r="C8">
            <v>937631167</v>
          </cell>
          <cell r="F8">
            <v>0</v>
          </cell>
        </row>
        <row r="9">
          <cell r="C9">
            <v>0</v>
          </cell>
          <cell r="F9">
            <v>337969900</v>
          </cell>
        </row>
        <row r="10">
          <cell r="C10">
            <v>294407834</v>
          </cell>
          <cell r="F10">
            <v>697417640</v>
          </cell>
        </row>
        <row r="11">
          <cell r="C11">
            <v>1232039001</v>
          </cell>
          <cell r="F11">
            <v>36223</v>
          </cell>
        </row>
        <row r="12">
          <cell r="C12">
            <v>3461602926</v>
          </cell>
          <cell r="F12">
            <v>19886</v>
          </cell>
        </row>
        <row r="13">
          <cell r="C13">
            <v>4693641927</v>
          </cell>
          <cell r="F13">
            <v>697473749</v>
          </cell>
        </row>
        <row r="14">
          <cell r="C14">
            <v>1110789847</v>
          </cell>
          <cell r="F14">
            <v>751428692</v>
          </cell>
        </row>
        <row r="15">
          <cell r="C15">
            <v>0</v>
          </cell>
          <cell r="F15">
            <v>-53954943</v>
          </cell>
        </row>
        <row r="16">
          <cell r="C16">
            <v>129176412</v>
          </cell>
          <cell r="F16">
            <v>0</v>
          </cell>
        </row>
        <row r="17">
          <cell r="C17">
            <v>981613435</v>
          </cell>
          <cell r="F17">
            <v>0</v>
          </cell>
        </row>
        <row r="18">
          <cell r="C18">
            <v>287367487</v>
          </cell>
          <cell r="F18">
            <v>-53954943</v>
          </cell>
        </row>
        <row r="19">
          <cell r="C19">
            <v>238628956</v>
          </cell>
          <cell r="F19">
            <v>32022660</v>
          </cell>
        </row>
        <row r="20">
          <cell r="C20">
            <v>0</v>
          </cell>
          <cell r="F20">
            <v>-85977603</v>
          </cell>
        </row>
        <row r="21">
          <cell r="C21">
            <v>0</v>
          </cell>
          <cell r="F21">
            <v>169686072</v>
          </cell>
        </row>
        <row r="22">
          <cell r="C22">
            <v>0</v>
          </cell>
          <cell r="F22">
            <v>83708469</v>
          </cell>
        </row>
        <row r="23">
          <cell r="C23">
            <v>786257</v>
          </cell>
          <cell r="F23">
            <v>-9719</v>
          </cell>
        </row>
        <row r="24">
          <cell r="C24">
            <v>47952274</v>
          </cell>
          <cell r="F24">
            <v>-9719</v>
          </cell>
        </row>
        <row r="25">
          <cell r="C25">
            <v>3423027267</v>
          </cell>
          <cell r="F25">
            <v>0</v>
          </cell>
        </row>
        <row r="26">
          <cell r="C26">
            <v>1633738</v>
          </cell>
          <cell r="F26">
            <v>0</v>
          </cell>
        </row>
        <row r="27">
          <cell r="C27">
            <v>3712028492</v>
          </cell>
          <cell r="F27">
            <v>83718188</v>
          </cell>
        </row>
        <row r="28">
          <cell r="C28">
            <v>250425566</v>
          </cell>
          <cell r="F28">
            <v>0</v>
          </cell>
        </row>
        <row r="29">
          <cell r="C29">
            <v>0</v>
          </cell>
          <cell r="F29">
            <v>0</v>
          </cell>
        </row>
        <row r="30">
          <cell r="C30">
            <v>1232039001</v>
          </cell>
          <cell r="F30">
            <v>83718188</v>
          </cell>
        </row>
        <row r="31">
          <cell r="C31">
            <v>4693641927</v>
          </cell>
          <cell r="F31">
            <v>-169695791</v>
          </cell>
        </row>
      </sheetData>
      <sheetData sheetId="2"/>
      <sheetData sheetId="3">
        <row r="5">
          <cell r="C5">
            <v>629400</v>
          </cell>
          <cell r="F5">
            <v>0</v>
          </cell>
        </row>
        <row r="6">
          <cell r="C6">
            <v>800564204</v>
          </cell>
          <cell r="F6">
            <v>844584091</v>
          </cell>
        </row>
        <row r="7">
          <cell r="C7">
            <v>0</v>
          </cell>
          <cell r="F7">
            <v>0</v>
          </cell>
        </row>
        <row r="8">
          <cell r="C8">
            <v>801193604</v>
          </cell>
          <cell r="F8">
            <v>0</v>
          </cell>
        </row>
        <row r="9">
          <cell r="C9">
            <v>3436678</v>
          </cell>
          <cell r="F9">
            <v>0</v>
          </cell>
        </row>
        <row r="10">
          <cell r="C10">
            <v>332562672</v>
          </cell>
          <cell r="F10">
            <v>380901540</v>
          </cell>
        </row>
        <row r="11">
          <cell r="C11">
            <v>1137192954</v>
          </cell>
          <cell r="F11">
            <v>28178</v>
          </cell>
        </row>
        <row r="12">
          <cell r="C12">
            <v>591813713</v>
          </cell>
          <cell r="F12">
            <v>8095</v>
          </cell>
        </row>
        <row r="13">
          <cell r="C13">
            <v>1729006667</v>
          </cell>
          <cell r="F13">
            <v>380937813</v>
          </cell>
        </row>
        <row r="14">
          <cell r="C14">
            <v>844584091</v>
          </cell>
          <cell r="F14">
            <v>261223785</v>
          </cell>
        </row>
        <row r="15">
          <cell r="F15">
            <v>119714028</v>
          </cell>
        </row>
        <row r="16">
          <cell r="C16">
            <v>277517220</v>
          </cell>
          <cell r="F16">
            <v>3761</v>
          </cell>
        </row>
        <row r="17">
          <cell r="C17">
            <v>567066871</v>
          </cell>
          <cell r="F17">
            <v>0</v>
          </cell>
        </row>
        <row r="18">
          <cell r="C18">
            <v>44772062</v>
          </cell>
          <cell r="F18">
            <v>119710267</v>
          </cell>
        </row>
        <row r="19">
          <cell r="C19">
            <v>44322882</v>
          </cell>
          <cell r="F19">
            <v>65963494</v>
          </cell>
        </row>
        <row r="20">
          <cell r="C20">
            <v>0</v>
          </cell>
          <cell r="F20">
            <v>53746773</v>
          </cell>
        </row>
        <row r="21">
          <cell r="C21">
            <v>0</v>
          </cell>
          <cell r="F21">
            <v>2912287</v>
          </cell>
        </row>
        <row r="22">
          <cell r="C22">
            <v>0</v>
          </cell>
          <cell r="F22">
            <v>56659060</v>
          </cell>
        </row>
        <row r="23">
          <cell r="C23">
            <v>445733</v>
          </cell>
          <cell r="F23">
            <v>-1096</v>
          </cell>
        </row>
        <row r="24">
          <cell r="C24">
            <v>3447</v>
          </cell>
          <cell r="F24">
            <v>-1096</v>
          </cell>
        </row>
        <row r="25">
          <cell r="C25">
            <v>1116883930</v>
          </cell>
          <cell r="F25">
            <v>0</v>
          </cell>
        </row>
        <row r="26">
          <cell r="C26">
            <v>283804</v>
          </cell>
          <cell r="F26">
            <v>0</v>
          </cell>
        </row>
        <row r="27">
          <cell r="C27">
            <v>1161939796</v>
          </cell>
          <cell r="F27">
            <v>56660156</v>
          </cell>
        </row>
        <row r="28">
          <cell r="C28">
            <v>570126083</v>
          </cell>
          <cell r="F28">
            <v>0</v>
          </cell>
        </row>
        <row r="29">
          <cell r="C29">
            <v>0</v>
          </cell>
          <cell r="F29">
            <v>0</v>
          </cell>
        </row>
        <row r="30">
          <cell r="C30">
            <v>1137192954</v>
          </cell>
          <cell r="F30">
            <v>56660156</v>
          </cell>
        </row>
        <row r="31">
          <cell r="C31">
            <v>1729006667</v>
          </cell>
          <cell r="F31">
            <v>-2913383</v>
          </cell>
        </row>
      </sheetData>
      <sheetData sheetId="4"/>
      <sheetData sheetId="5">
        <row r="5">
          <cell r="C5">
            <v>0</v>
          </cell>
          <cell r="F5">
            <v>0</v>
          </cell>
        </row>
        <row r="6">
          <cell r="C6">
            <v>83371208</v>
          </cell>
          <cell r="F6">
            <v>94257178</v>
          </cell>
        </row>
        <row r="7">
          <cell r="C7">
            <v>0</v>
          </cell>
          <cell r="F7">
            <v>0</v>
          </cell>
        </row>
        <row r="8">
          <cell r="C8">
            <v>83371208</v>
          </cell>
          <cell r="F8">
            <v>0</v>
          </cell>
        </row>
        <row r="9">
          <cell r="C9">
            <v>0</v>
          </cell>
          <cell r="F9">
            <v>0</v>
          </cell>
        </row>
        <row r="10">
          <cell r="C10">
            <v>237888092</v>
          </cell>
          <cell r="F10">
            <v>468020038</v>
          </cell>
        </row>
        <row r="11">
          <cell r="C11">
            <v>321259300</v>
          </cell>
          <cell r="F11">
            <v>0</v>
          </cell>
        </row>
        <row r="12">
          <cell r="C12">
            <v>1094780532</v>
          </cell>
          <cell r="F12">
            <v>0</v>
          </cell>
        </row>
        <row r="13">
          <cell r="C13">
            <v>1416039832</v>
          </cell>
          <cell r="F13">
            <v>468020038</v>
          </cell>
        </row>
        <row r="14">
          <cell r="C14">
            <v>94257178</v>
          </cell>
          <cell r="F14">
            <v>414323030</v>
          </cell>
        </row>
        <row r="15">
          <cell r="C15">
            <v>0</v>
          </cell>
          <cell r="F15">
            <v>53697008</v>
          </cell>
        </row>
        <row r="16">
          <cell r="C16">
            <v>22157674</v>
          </cell>
        </row>
        <row r="17">
          <cell r="C17">
            <v>72099504</v>
          </cell>
          <cell r="F17">
            <v>0</v>
          </cell>
        </row>
        <row r="18">
          <cell r="C18">
            <v>54328814</v>
          </cell>
          <cell r="F18">
            <v>53697008</v>
          </cell>
        </row>
        <row r="19">
          <cell r="C19">
            <v>50467784</v>
          </cell>
          <cell r="F19">
            <v>5753717</v>
          </cell>
        </row>
        <row r="20">
          <cell r="C20">
            <v>0</v>
          </cell>
          <cell r="F20">
            <v>47943291</v>
          </cell>
        </row>
        <row r="21">
          <cell r="C21">
            <v>0</v>
          </cell>
          <cell r="F21">
            <v>-79953</v>
          </cell>
        </row>
        <row r="22">
          <cell r="C22">
            <v>0</v>
          </cell>
          <cell r="F22">
            <v>47863338</v>
          </cell>
        </row>
        <row r="23">
          <cell r="C23">
            <v>274409</v>
          </cell>
          <cell r="F23">
            <v>-14328</v>
          </cell>
        </row>
        <row r="24">
          <cell r="C24">
            <v>3586621</v>
          </cell>
          <cell r="F24">
            <v>-14328</v>
          </cell>
        </row>
        <row r="25">
          <cell r="C25">
            <v>1281028800</v>
          </cell>
          <cell r="F25">
            <v>0</v>
          </cell>
        </row>
        <row r="26">
          <cell r="C26">
            <v>8582714</v>
          </cell>
          <cell r="F26">
            <v>0</v>
          </cell>
        </row>
        <row r="27">
          <cell r="C27">
            <v>1343940328</v>
          </cell>
          <cell r="F27">
            <v>47877666</v>
          </cell>
        </row>
        <row r="28">
          <cell r="C28">
            <v>249159796</v>
          </cell>
          <cell r="F28">
            <v>0</v>
          </cell>
        </row>
        <row r="29">
          <cell r="C29">
            <v>0</v>
          </cell>
          <cell r="F29">
            <v>0</v>
          </cell>
        </row>
        <row r="30">
          <cell r="C30">
            <v>321259300</v>
          </cell>
          <cell r="F30">
            <v>47877666</v>
          </cell>
        </row>
        <row r="31">
          <cell r="C31">
            <v>1416039832</v>
          </cell>
          <cell r="F31">
            <v>65625</v>
          </cell>
        </row>
      </sheetData>
      <sheetData sheetId="6"/>
      <sheetData sheetId="7">
        <row r="5">
          <cell r="C5">
            <v>0</v>
          </cell>
          <cell r="F5">
            <v>0</v>
          </cell>
        </row>
        <row r="6">
          <cell r="C6">
            <v>213694506</v>
          </cell>
          <cell r="F6">
            <v>218185919</v>
          </cell>
        </row>
        <row r="7">
          <cell r="C7">
            <v>0</v>
          </cell>
          <cell r="F7">
            <v>0</v>
          </cell>
        </row>
        <row r="8">
          <cell r="C8">
            <v>213694506</v>
          </cell>
          <cell r="F8">
            <v>0</v>
          </cell>
        </row>
        <row r="9">
          <cell r="C9">
            <v>0</v>
          </cell>
          <cell r="F9">
            <v>0</v>
          </cell>
        </row>
        <row r="10">
          <cell r="C10">
            <v>169698462</v>
          </cell>
          <cell r="F10">
            <v>71521450</v>
          </cell>
        </row>
        <row r="11">
          <cell r="C11">
            <v>383392968</v>
          </cell>
          <cell r="F11">
            <v>0</v>
          </cell>
        </row>
        <row r="12">
          <cell r="C12">
            <v>177860671</v>
          </cell>
          <cell r="F12">
            <v>23104</v>
          </cell>
        </row>
        <row r="13">
          <cell r="C13">
            <v>561253639</v>
          </cell>
          <cell r="F13">
            <v>71544554</v>
          </cell>
        </row>
        <row r="14">
          <cell r="C14">
            <v>218185919</v>
          </cell>
          <cell r="F14">
            <v>102475193</v>
          </cell>
        </row>
        <row r="15">
          <cell r="C15">
            <v>0</v>
          </cell>
          <cell r="F15">
            <v>-30930639</v>
          </cell>
        </row>
        <row r="16">
          <cell r="C16">
            <v>55513715</v>
          </cell>
          <cell r="F16">
            <v>0</v>
          </cell>
        </row>
        <row r="17">
          <cell r="C17">
            <v>162672204</v>
          </cell>
          <cell r="F17">
            <v>0</v>
          </cell>
        </row>
        <row r="18">
          <cell r="C18">
            <v>12410034</v>
          </cell>
          <cell r="F18">
            <v>-30930639</v>
          </cell>
        </row>
        <row r="19">
          <cell r="C19">
            <v>12324760</v>
          </cell>
          <cell r="F19">
            <v>12971372</v>
          </cell>
        </row>
        <row r="20">
          <cell r="C20">
            <v>0</v>
          </cell>
          <cell r="F20">
            <v>-43902011</v>
          </cell>
        </row>
        <row r="21">
          <cell r="C21">
            <v>0</v>
          </cell>
          <cell r="F21">
            <v>71942962</v>
          </cell>
        </row>
        <row r="22">
          <cell r="C22">
            <v>0</v>
          </cell>
          <cell r="F22">
            <v>28040951</v>
          </cell>
        </row>
        <row r="23">
          <cell r="C23">
            <v>85274</v>
          </cell>
          <cell r="F23">
            <v>-2350</v>
          </cell>
        </row>
        <row r="24">
          <cell r="F24">
            <v>-2350</v>
          </cell>
        </row>
        <row r="25">
          <cell r="C25">
            <v>383297409</v>
          </cell>
          <cell r="F25">
            <v>0</v>
          </cell>
        </row>
        <row r="26">
          <cell r="C26">
            <v>2873992</v>
          </cell>
          <cell r="F26">
            <v>0</v>
          </cell>
        </row>
        <row r="27">
          <cell r="C27">
            <v>398581435</v>
          </cell>
          <cell r="F27">
            <v>28043301</v>
          </cell>
        </row>
        <row r="28">
          <cell r="C28">
            <v>220720764</v>
          </cell>
          <cell r="F28">
            <v>0</v>
          </cell>
        </row>
        <row r="29">
          <cell r="C29">
            <v>0</v>
          </cell>
          <cell r="F29">
            <v>0</v>
          </cell>
        </row>
        <row r="30">
          <cell r="C30">
            <v>383392968</v>
          </cell>
          <cell r="F30">
            <v>28043301</v>
          </cell>
        </row>
        <row r="31">
          <cell r="C31">
            <v>561253639</v>
          </cell>
          <cell r="F31">
            <v>-71945312</v>
          </cell>
        </row>
      </sheetData>
      <sheetData sheetId="8"/>
      <sheetData sheetId="9">
        <row r="5">
          <cell r="C5">
            <v>0</v>
          </cell>
          <cell r="F5">
            <v>102410345</v>
          </cell>
        </row>
        <row r="6">
          <cell r="C6">
            <v>123461596</v>
          </cell>
          <cell r="F6">
            <v>21105289</v>
          </cell>
        </row>
        <row r="7">
          <cell r="C7">
            <v>0</v>
          </cell>
          <cell r="F7">
            <v>2868488</v>
          </cell>
        </row>
        <row r="8">
          <cell r="C8">
            <v>123461596</v>
          </cell>
          <cell r="F8">
            <v>0</v>
          </cell>
        </row>
        <row r="9">
          <cell r="C9">
            <v>0</v>
          </cell>
          <cell r="F9">
            <v>2868488</v>
          </cell>
        </row>
        <row r="10">
          <cell r="C10">
            <v>58266331</v>
          </cell>
          <cell r="F10">
            <v>482543002</v>
          </cell>
        </row>
        <row r="11">
          <cell r="C11">
            <v>181727927</v>
          </cell>
          <cell r="F11">
            <v>-457650259</v>
          </cell>
        </row>
        <row r="12">
          <cell r="C12">
            <v>1156718393</v>
          </cell>
          <cell r="F12">
            <v>129720</v>
          </cell>
        </row>
        <row r="13">
          <cell r="C13">
            <v>1338446320</v>
          </cell>
          <cell r="F13">
            <v>25022463</v>
          </cell>
        </row>
        <row r="14">
          <cell r="C14">
            <v>123515634</v>
          </cell>
          <cell r="F14">
            <v>2038588</v>
          </cell>
        </row>
        <row r="15">
          <cell r="C15">
            <v>0</v>
          </cell>
          <cell r="F15">
            <v>22983875</v>
          </cell>
        </row>
        <row r="16">
          <cell r="C16">
            <v>14333772</v>
          </cell>
          <cell r="F16">
            <v>0</v>
          </cell>
        </row>
        <row r="17">
          <cell r="C17">
            <v>109181862</v>
          </cell>
          <cell r="F17">
            <v>0</v>
          </cell>
        </row>
        <row r="18">
          <cell r="C18">
            <v>2719905</v>
          </cell>
          <cell r="F18">
            <v>22983875</v>
          </cell>
        </row>
        <row r="19">
          <cell r="C19">
            <v>2717361</v>
          </cell>
          <cell r="F19">
            <v>4050845</v>
          </cell>
        </row>
        <row r="20">
          <cell r="C20">
            <v>0</v>
          </cell>
          <cell r="F20">
            <v>18933030</v>
          </cell>
        </row>
        <row r="21">
          <cell r="C21">
            <v>0</v>
          </cell>
          <cell r="F21">
            <v>-318512</v>
          </cell>
        </row>
        <row r="22">
          <cell r="C22">
            <v>0</v>
          </cell>
          <cell r="F22">
            <v>18614518</v>
          </cell>
        </row>
        <row r="23">
          <cell r="C23">
            <v>2544</v>
          </cell>
          <cell r="F23">
            <v>-20449</v>
          </cell>
        </row>
        <row r="24">
          <cell r="C24">
            <v>0</v>
          </cell>
          <cell r="F24">
            <v>-20449</v>
          </cell>
        </row>
        <row r="25">
          <cell r="C25">
            <v>1213886287</v>
          </cell>
          <cell r="F25">
            <v>0</v>
          </cell>
        </row>
        <row r="26">
          <cell r="C26">
            <v>12658266</v>
          </cell>
          <cell r="F26">
            <v>0</v>
          </cell>
        </row>
        <row r="27">
          <cell r="C27">
            <v>1229264458</v>
          </cell>
          <cell r="F27">
            <v>18634967</v>
          </cell>
        </row>
        <row r="28">
          <cell r="C28">
            <v>72546065</v>
          </cell>
          <cell r="F28">
            <v>0</v>
          </cell>
        </row>
        <row r="29">
          <cell r="C29">
            <v>0</v>
          </cell>
          <cell r="F29">
            <v>0</v>
          </cell>
        </row>
        <row r="30">
          <cell r="C30">
            <v>181727927</v>
          </cell>
          <cell r="F30">
            <v>18634967</v>
          </cell>
        </row>
        <row r="31">
          <cell r="C31">
            <v>1338446320</v>
          </cell>
          <cell r="F31">
            <v>298063</v>
          </cell>
        </row>
      </sheetData>
      <sheetData sheetId="10"/>
      <sheetData sheetId="11">
        <row r="5">
          <cell r="C5">
            <v>0</v>
          </cell>
          <cell r="F5">
            <v>0</v>
          </cell>
        </row>
        <row r="6">
          <cell r="C6">
            <v>78784836</v>
          </cell>
          <cell r="F6">
            <v>63396226</v>
          </cell>
        </row>
        <row r="7">
          <cell r="C7">
            <v>0</v>
          </cell>
          <cell r="F7">
            <v>0</v>
          </cell>
        </row>
        <row r="8">
          <cell r="C8">
            <v>78784836</v>
          </cell>
          <cell r="F8">
            <v>0</v>
          </cell>
        </row>
        <row r="9">
          <cell r="C9">
            <v>0</v>
          </cell>
          <cell r="F9">
            <v>0</v>
          </cell>
        </row>
        <row r="10">
          <cell r="C10">
            <v>111407910</v>
          </cell>
          <cell r="F10">
            <v>800976038</v>
          </cell>
        </row>
        <row r="11">
          <cell r="C11">
            <v>190192746</v>
          </cell>
          <cell r="F11">
            <v>-759122445</v>
          </cell>
        </row>
        <row r="12">
          <cell r="C12">
            <v>3669063628</v>
          </cell>
          <cell r="F12">
            <v>65975</v>
          </cell>
        </row>
        <row r="13">
          <cell r="C13">
            <v>3859256374</v>
          </cell>
          <cell r="F13">
            <v>41919568</v>
          </cell>
        </row>
        <row r="14">
          <cell r="C14">
            <v>63396226</v>
          </cell>
          <cell r="F14">
            <v>2172664</v>
          </cell>
        </row>
        <row r="15">
          <cell r="C15">
            <v>0</v>
          </cell>
          <cell r="F15">
            <v>39746904</v>
          </cell>
        </row>
        <row r="16">
          <cell r="C16">
            <v>20774500</v>
          </cell>
          <cell r="F16">
            <v>0</v>
          </cell>
        </row>
        <row r="17">
          <cell r="C17">
            <v>42621726</v>
          </cell>
          <cell r="F17">
            <v>0</v>
          </cell>
        </row>
        <row r="18">
          <cell r="C18">
            <v>139926630</v>
          </cell>
          <cell r="F18">
            <v>39746904</v>
          </cell>
        </row>
        <row r="19">
          <cell r="C19">
            <v>139675972</v>
          </cell>
          <cell r="F19">
            <v>4344285</v>
          </cell>
        </row>
        <row r="20">
          <cell r="C20">
            <v>0</v>
          </cell>
          <cell r="F20">
            <v>35402619</v>
          </cell>
        </row>
        <row r="21">
          <cell r="C21">
            <v>0</v>
          </cell>
          <cell r="F21">
            <v>-315748</v>
          </cell>
        </row>
        <row r="22">
          <cell r="C22">
            <v>0</v>
          </cell>
          <cell r="F22">
            <v>35086871</v>
          </cell>
        </row>
        <row r="23">
          <cell r="C23">
            <v>250658</v>
          </cell>
          <cell r="F23">
            <v>-10464</v>
          </cell>
        </row>
        <row r="24">
          <cell r="C24">
            <v>0</v>
          </cell>
          <cell r="F24">
            <v>-10464</v>
          </cell>
        </row>
        <row r="25">
          <cell r="C25">
            <v>3671585521</v>
          </cell>
          <cell r="F25">
            <v>0</v>
          </cell>
        </row>
        <row r="26">
          <cell r="C26">
            <v>5122497</v>
          </cell>
          <cell r="F26">
            <v>0</v>
          </cell>
        </row>
        <row r="27">
          <cell r="C27">
            <v>3816634648</v>
          </cell>
          <cell r="F27">
            <v>35097335</v>
          </cell>
        </row>
        <row r="28">
          <cell r="C28">
            <v>147571020</v>
          </cell>
          <cell r="F28">
            <v>0</v>
          </cell>
        </row>
        <row r="29">
          <cell r="C29">
            <v>0</v>
          </cell>
          <cell r="F29">
            <v>0</v>
          </cell>
        </row>
        <row r="30">
          <cell r="C30">
            <v>190192746</v>
          </cell>
          <cell r="F30">
            <v>35097335</v>
          </cell>
        </row>
        <row r="31">
          <cell r="C31">
            <v>3859256374</v>
          </cell>
          <cell r="F31">
            <v>305284</v>
          </cell>
        </row>
      </sheetData>
      <sheetData sheetId="12"/>
      <sheetData sheetId="13">
        <row r="5">
          <cell r="C5">
            <v>1816821</v>
          </cell>
          <cell r="F5">
            <v>266362193</v>
          </cell>
        </row>
        <row r="6">
          <cell r="C6">
            <v>-407866657</v>
          </cell>
          <cell r="F6">
            <v>21215525</v>
          </cell>
        </row>
        <row r="7">
          <cell r="C7">
            <v>0</v>
          </cell>
          <cell r="F7">
            <v>33025022</v>
          </cell>
        </row>
        <row r="8">
          <cell r="C8">
            <v>-406049836</v>
          </cell>
          <cell r="F8">
            <v>0</v>
          </cell>
        </row>
        <row r="9">
          <cell r="C9">
            <v>0</v>
          </cell>
          <cell r="F9">
            <v>33025022</v>
          </cell>
        </row>
        <row r="10">
          <cell r="C10">
            <v>0</v>
          </cell>
          <cell r="F10">
            <v>188927236</v>
          </cell>
        </row>
        <row r="11">
          <cell r="C11">
            <v>-406049836</v>
          </cell>
          <cell r="F11">
            <v>-136721019</v>
          </cell>
        </row>
        <row r="12">
          <cell r="C12">
            <v>927718502</v>
          </cell>
          <cell r="F12">
            <v>1902129</v>
          </cell>
        </row>
        <row r="13">
          <cell r="C13">
            <v>521668666</v>
          </cell>
          <cell r="F13">
            <v>54108346</v>
          </cell>
        </row>
        <row r="14">
          <cell r="C14">
            <v>287571115</v>
          </cell>
          <cell r="F14">
            <v>11012001</v>
          </cell>
        </row>
        <row r="15">
          <cell r="C15">
            <v>6603</v>
          </cell>
          <cell r="F15">
            <v>43096345</v>
          </cell>
        </row>
        <row r="16">
          <cell r="C16">
            <v>78378797</v>
          </cell>
          <cell r="F16">
            <v>0</v>
          </cell>
        </row>
        <row r="17">
          <cell r="C17">
            <v>209198921</v>
          </cell>
          <cell r="F17">
            <v>0</v>
          </cell>
        </row>
        <row r="18">
          <cell r="C18">
            <v>34959119</v>
          </cell>
          <cell r="F18">
            <v>43096345</v>
          </cell>
        </row>
        <row r="19">
          <cell r="C19">
            <v>33788286</v>
          </cell>
          <cell r="F19">
            <v>17474513</v>
          </cell>
        </row>
        <row r="20">
          <cell r="C20">
            <v>0</v>
          </cell>
          <cell r="F20">
            <v>25621832</v>
          </cell>
        </row>
        <row r="21">
          <cell r="C21">
            <v>0</v>
          </cell>
          <cell r="F21">
            <v>34837410</v>
          </cell>
        </row>
        <row r="22">
          <cell r="C22">
            <v>0</v>
          </cell>
          <cell r="F22">
            <v>60459242</v>
          </cell>
        </row>
        <row r="23">
          <cell r="C23">
            <v>1170833</v>
          </cell>
          <cell r="F23">
            <v>9243955</v>
          </cell>
        </row>
        <row r="24">
          <cell r="C24">
            <v>0</v>
          </cell>
          <cell r="F24">
            <v>9243955</v>
          </cell>
        </row>
        <row r="25">
          <cell r="C25">
            <v>275887570</v>
          </cell>
          <cell r="F25">
            <v>0</v>
          </cell>
        </row>
        <row r="26">
          <cell r="C26">
            <v>1623056</v>
          </cell>
          <cell r="F26">
            <v>0</v>
          </cell>
        </row>
        <row r="27">
          <cell r="C27">
            <v>312469745</v>
          </cell>
          <cell r="F27">
            <v>51756926</v>
          </cell>
        </row>
        <row r="28">
          <cell r="C28">
            <v>-615248757</v>
          </cell>
          <cell r="F28">
            <v>-541639</v>
          </cell>
        </row>
        <row r="29">
          <cell r="C29">
            <v>0</v>
          </cell>
          <cell r="F29">
            <v>0</v>
          </cell>
        </row>
        <row r="30">
          <cell r="C30">
            <v>-406049836</v>
          </cell>
          <cell r="F30">
            <v>51756926</v>
          </cell>
        </row>
        <row r="31">
          <cell r="C31">
            <v>521668666</v>
          </cell>
          <cell r="F31">
            <v>-26135094</v>
          </cell>
        </row>
      </sheetData>
      <sheetData sheetId="14"/>
      <sheetData sheetId="15">
        <row r="5">
          <cell r="C5">
            <v>0</v>
          </cell>
          <cell r="F5">
            <v>0</v>
          </cell>
        </row>
        <row r="6">
          <cell r="C6">
            <v>341953966</v>
          </cell>
          <cell r="F6">
            <v>1141397078</v>
          </cell>
        </row>
        <row r="7">
          <cell r="C7">
            <v>0</v>
          </cell>
          <cell r="F7">
            <v>0</v>
          </cell>
        </row>
        <row r="8">
          <cell r="C8">
            <v>341953966</v>
          </cell>
          <cell r="F8">
            <v>0</v>
          </cell>
        </row>
        <row r="9">
          <cell r="C9">
            <v>0</v>
          </cell>
          <cell r="F9">
            <v>0</v>
          </cell>
        </row>
        <row r="10">
          <cell r="C10">
            <v>178479028</v>
          </cell>
          <cell r="F10">
            <v>353419736</v>
          </cell>
        </row>
        <row r="11">
          <cell r="C11">
            <v>520432994</v>
          </cell>
          <cell r="F11">
            <v>-233118301</v>
          </cell>
        </row>
        <row r="12">
          <cell r="C12">
            <v>1046538559</v>
          </cell>
          <cell r="F12">
            <v>11599299</v>
          </cell>
        </row>
        <row r="13">
          <cell r="C13">
            <v>1566971553</v>
          </cell>
          <cell r="F13">
            <v>131900734</v>
          </cell>
        </row>
        <row r="14">
          <cell r="C14">
            <v>1139001311</v>
          </cell>
          <cell r="F14">
            <v>9789788</v>
          </cell>
        </row>
        <row r="15">
          <cell r="C15">
            <v>2395767</v>
          </cell>
          <cell r="F15">
            <v>122110946</v>
          </cell>
        </row>
        <row r="16">
          <cell r="C16">
            <v>194811483</v>
          </cell>
          <cell r="F16">
            <v>0</v>
          </cell>
        </row>
        <row r="17">
          <cell r="C17">
            <v>946585595</v>
          </cell>
          <cell r="F17">
            <v>0</v>
          </cell>
        </row>
        <row r="18">
          <cell r="C18">
            <v>179868862</v>
          </cell>
          <cell r="F18">
            <v>122110946</v>
          </cell>
        </row>
        <row r="19">
          <cell r="C19">
            <v>179495654</v>
          </cell>
          <cell r="F19">
            <v>46560107</v>
          </cell>
        </row>
        <row r="20">
          <cell r="C20">
            <v>0</v>
          </cell>
          <cell r="F20">
            <v>75550839</v>
          </cell>
        </row>
        <row r="21">
          <cell r="C21">
            <v>0</v>
          </cell>
          <cell r="F21">
            <v>60526565</v>
          </cell>
        </row>
        <row r="22">
          <cell r="C22">
            <v>0</v>
          </cell>
          <cell r="F22">
            <v>136077404</v>
          </cell>
        </row>
        <row r="23">
          <cell r="C23">
            <v>373208</v>
          </cell>
          <cell r="F23">
            <v>52341930</v>
          </cell>
        </row>
        <row r="24">
          <cell r="C24">
            <v>0</v>
          </cell>
          <cell r="F24">
            <v>52341930</v>
          </cell>
        </row>
        <row r="25">
          <cell r="C25">
            <v>379597477</v>
          </cell>
          <cell r="F25">
            <v>0</v>
          </cell>
        </row>
        <row r="26">
          <cell r="C26">
            <v>60919619</v>
          </cell>
          <cell r="F26">
            <v>0</v>
          </cell>
        </row>
        <row r="27">
          <cell r="C27">
            <v>620385958</v>
          </cell>
          <cell r="F27">
            <v>83735474</v>
          </cell>
        </row>
        <row r="28">
          <cell r="C28">
            <v>-426152601</v>
          </cell>
          <cell r="F28">
            <v>0</v>
          </cell>
        </row>
        <row r="29">
          <cell r="C29">
            <v>0</v>
          </cell>
          <cell r="F29">
            <v>0</v>
          </cell>
        </row>
        <row r="30">
          <cell r="C30">
            <v>520432994</v>
          </cell>
          <cell r="F30">
            <v>83735474</v>
          </cell>
        </row>
        <row r="31">
          <cell r="C31">
            <v>1566971553</v>
          </cell>
          <cell r="F31">
            <v>-8184635</v>
          </cell>
        </row>
      </sheetData>
      <sheetData sheetId="16"/>
      <sheetData sheetId="17">
        <row r="5">
          <cell r="C5">
            <v>0</v>
          </cell>
          <cell r="F5">
            <v>0</v>
          </cell>
        </row>
        <row r="6">
          <cell r="C6">
            <v>-1059837108</v>
          </cell>
          <cell r="F6">
            <v>203293323</v>
          </cell>
        </row>
        <row r="7">
          <cell r="C7">
            <v>0</v>
          </cell>
          <cell r="F7">
            <v>0</v>
          </cell>
        </row>
        <row r="8">
          <cell r="C8">
            <v>-1059837108</v>
          </cell>
          <cell r="F8">
            <v>0</v>
          </cell>
        </row>
        <row r="9">
          <cell r="C9">
            <v>0</v>
          </cell>
          <cell r="F9">
            <v>0</v>
          </cell>
        </row>
        <row r="10">
          <cell r="C10">
            <v>144875687</v>
          </cell>
          <cell r="F10">
            <v>0</v>
          </cell>
        </row>
        <row r="11">
          <cell r="C11">
            <v>-914961421</v>
          </cell>
          <cell r="F11">
            <v>-168903198</v>
          </cell>
        </row>
        <row r="12">
          <cell r="C12">
            <v>1585032175</v>
          </cell>
          <cell r="F12">
            <v>11415907</v>
          </cell>
        </row>
        <row r="13">
          <cell r="C13">
            <v>670070754</v>
          </cell>
          <cell r="F13">
            <v>-157487291</v>
          </cell>
        </row>
        <row r="14">
          <cell r="C14">
            <v>202172868</v>
          </cell>
          <cell r="F14">
            <v>11249811</v>
          </cell>
        </row>
        <row r="15">
          <cell r="C15">
            <v>1120455</v>
          </cell>
          <cell r="F15">
            <v>-168737102</v>
          </cell>
        </row>
        <row r="16">
          <cell r="C16">
            <v>78271058</v>
          </cell>
          <cell r="F16">
            <v>0</v>
          </cell>
        </row>
        <row r="17">
          <cell r="C17">
            <v>125022265</v>
          </cell>
          <cell r="F17">
            <v>0</v>
          </cell>
        </row>
        <row r="18">
          <cell r="C18">
            <v>40764268</v>
          </cell>
          <cell r="F18">
            <v>-168737102</v>
          </cell>
        </row>
        <row r="19">
          <cell r="C19">
            <v>40558680</v>
          </cell>
          <cell r="F19">
            <v>19405583</v>
          </cell>
        </row>
        <row r="20">
          <cell r="C20">
            <v>0</v>
          </cell>
          <cell r="F20">
            <v>-188142685</v>
          </cell>
        </row>
        <row r="21">
          <cell r="C21">
            <v>0</v>
          </cell>
          <cell r="F21">
            <v>4002420</v>
          </cell>
        </row>
        <row r="22">
          <cell r="C22">
            <v>0</v>
          </cell>
          <cell r="F22">
            <v>-184140265</v>
          </cell>
        </row>
        <row r="23">
          <cell r="C23">
            <v>205588</v>
          </cell>
          <cell r="F23">
            <v>-245302434</v>
          </cell>
        </row>
        <row r="24">
          <cell r="C24">
            <v>0</v>
          </cell>
          <cell r="F24">
            <v>-245302434</v>
          </cell>
        </row>
        <row r="25">
          <cell r="C25">
            <v>501349383</v>
          </cell>
          <cell r="F25">
            <v>0</v>
          </cell>
        </row>
        <row r="26">
          <cell r="C26">
            <v>2934838</v>
          </cell>
          <cell r="F26">
            <v>0</v>
          </cell>
        </row>
        <row r="27">
          <cell r="C27">
            <v>545048489</v>
          </cell>
          <cell r="F27">
            <v>69515800</v>
          </cell>
        </row>
        <row r="28">
          <cell r="C28">
            <v>-1039983686</v>
          </cell>
          <cell r="F28">
            <v>-8353631</v>
          </cell>
        </row>
        <row r="29">
          <cell r="C29">
            <v>0</v>
          </cell>
          <cell r="F29">
            <v>0</v>
          </cell>
        </row>
        <row r="30">
          <cell r="C30">
            <v>-914961421</v>
          </cell>
          <cell r="F30">
            <v>69515800</v>
          </cell>
        </row>
        <row r="31">
          <cell r="C31">
            <v>670070754</v>
          </cell>
          <cell r="F31">
            <v>-257658485</v>
          </cell>
        </row>
      </sheetData>
      <sheetData sheetId="18"/>
      <sheetData sheetId="19">
        <row r="5">
          <cell r="C5">
            <v>0</v>
          </cell>
          <cell r="F5">
            <v>0</v>
          </cell>
        </row>
        <row r="6">
          <cell r="C6">
            <v>-960048771</v>
          </cell>
          <cell r="F6">
            <v>56476291</v>
          </cell>
        </row>
        <row r="7">
          <cell r="C7">
            <v>0</v>
          </cell>
          <cell r="F7">
            <v>0</v>
          </cell>
        </row>
        <row r="8">
          <cell r="C8">
            <v>-960048771</v>
          </cell>
          <cell r="F8">
            <v>0</v>
          </cell>
        </row>
        <row r="9">
          <cell r="C9">
            <v>0</v>
          </cell>
          <cell r="F9">
            <v>0</v>
          </cell>
        </row>
        <row r="10">
          <cell r="C10">
            <v>155610000</v>
          </cell>
          <cell r="F10">
            <v>49372920</v>
          </cell>
        </row>
        <row r="11">
          <cell r="C11">
            <v>-804438771</v>
          </cell>
          <cell r="F11">
            <v>-185491825</v>
          </cell>
        </row>
        <row r="12">
          <cell r="C12">
            <v>1037192725</v>
          </cell>
          <cell r="F12">
            <v>554705</v>
          </cell>
        </row>
        <row r="13">
          <cell r="C13">
            <v>232753954</v>
          </cell>
          <cell r="F13">
            <v>-135564200</v>
          </cell>
        </row>
        <row r="14">
          <cell r="C14">
            <v>56476291</v>
          </cell>
          <cell r="F14">
            <v>13004337</v>
          </cell>
        </row>
        <row r="15">
          <cell r="C15">
            <v>0</v>
          </cell>
          <cell r="F15">
            <v>-148568537</v>
          </cell>
        </row>
        <row r="16">
          <cell r="C16">
            <v>24744613</v>
          </cell>
          <cell r="F16">
            <v>0</v>
          </cell>
        </row>
        <row r="17">
          <cell r="C17">
            <v>31731678</v>
          </cell>
          <cell r="F17">
            <v>0</v>
          </cell>
        </row>
        <row r="18">
          <cell r="C18">
            <v>30445390</v>
          </cell>
          <cell r="F18">
            <v>-148568537</v>
          </cell>
        </row>
        <row r="19">
          <cell r="C19">
            <v>30445390</v>
          </cell>
          <cell r="F19">
            <v>3980530</v>
          </cell>
        </row>
        <row r="20">
          <cell r="C20">
            <v>0</v>
          </cell>
          <cell r="F20">
            <v>-152549067</v>
          </cell>
        </row>
        <row r="21">
          <cell r="C21">
            <v>0</v>
          </cell>
          <cell r="F21">
            <v>139002582</v>
          </cell>
        </row>
        <row r="22">
          <cell r="C22">
            <v>0</v>
          </cell>
          <cell r="F22">
            <v>-13546485</v>
          </cell>
        </row>
        <row r="23">
          <cell r="C23">
            <v>0</v>
          </cell>
          <cell r="F23">
            <v>-70357303</v>
          </cell>
        </row>
        <row r="24">
          <cell r="C24">
            <v>0</v>
          </cell>
          <cell r="F24">
            <v>-70357303</v>
          </cell>
        </row>
        <row r="25">
          <cell r="C25">
            <v>170380532</v>
          </cell>
          <cell r="F25">
            <v>0</v>
          </cell>
        </row>
        <row r="26">
          <cell r="C26">
            <v>196354</v>
          </cell>
          <cell r="F26">
            <v>0</v>
          </cell>
        </row>
        <row r="27">
          <cell r="C27">
            <v>201022276</v>
          </cell>
          <cell r="F27">
            <v>57518229</v>
          </cell>
        </row>
        <row r="28">
          <cell r="C28">
            <v>-836170449</v>
          </cell>
          <cell r="F28">
            <v>-707411</v>
          </cell>
        </row>
        <row r="29">
          <cell r="C29">
            <v>0</v>
          </cell>
          <cell r="F29">
            <v>0</v>
          </cell>
        </row>
        <row r="30">
          <cell r="C30">
            <v>-804438771</v>
          </cell>
          <cell r="F30">
            <v>57518229</v>
          </cell>
        </row>
        <row r="31">
          <cell r="C31">
            <v>232753954</v>
          </cell>
          <cell r="F31">
            <v>-210067296</v>
          </cell>
        </row>
      </sheetData>
      <sheetData sheetId="20"/>
      <sheetData sheetId="21">
        <row r="5">
          <cell r="C5">
            <v>33762</v>
          </cell>
          <cell r="F5">
            <v>0</v>
          </cell>
        </row>
        <row r="6">
          <cell r="C6">
            <v>-4643814</v>
          </cell>
          <cell r="F6">
            <v>34676979</v>
          </cell>
        </row>
        <row r="7">
          <cell r="C7">
            <v>0</v>
          </cell>
          <cell r="F7">
            <v>0</v>
          </cell>
        </row>
        <row r="8">
          <cell r="C8">
            <v>-4610052</v>
          </cell>
          <cell r="F8">
            <v>0</v>
          </cell>
        </row>
        <row r="9">
          <cell r="C9">
            <v>0</v>
          </cell>
          <cell r="F9">
            <v>0</v>
          </cell>
        </row>
        <row r="10">
          <cell r="C10">
            <v>0</v>
          </cell>
          <cell r="F10">
            <v>0</v>
          </cell>
        </row>
        <row r="11">
          <cell r="C11">
            <v>-4610052</v>
          </cell>
          <cell r="F11">
            <v>0</v>
          </cell>
        </row>
        <row r="12">
          <cell r="C12">
            <v>32585956</v>
          </cell>
          <cell r="F12">
            <v>1263302</v>
          </cell>
        </row>
        <row r="13">
          <cell r="C13">
            <v>27975904</v>
          </cell>
          <cell r="F13">
            <v>1263302</v>
          </cell>
        </row>
        <row r="14">
          <cell r="C14">
            <v>34676979</v>
          </cell>
          <cell r="F14">
            <v>873671</v>
          </cell>
        </row>
        <row r="15">
          <cell r="F15">
            <v>389631</v>
          </cell>
        </row>
        <row r="16">
          <cell r="C16">
            <v>8638446</v>
          </cell>
          <cell r="F16">
            <v>0</v>
          </cell>
        </row>
        <row r="17">
          <cell r="C17">
            <v>26038533</v>
          </cell>
          <cell r="F17">
            <v>0</v>
          </cell>
        </row>
        <row r="18">
          <cell r="C18">
            <v>22601</v>
          </cell>
          <cell r="F18">
            <v>389631</v>
          </cell>
        </row>
        <row r="19">
          <cell r="C19">
            <v>0</v>
          </cell>
          <cell r="F19">
            <v>2974535</v>
          </cell>
        </row>
        <row r="20">
          <cell r="C20">
            <v>0</v>
          </cell>
          <cell r="F20">
            <v>-2584904</v>
          </cell>
        </row>
        <row r="21">
          <cell r="C21">
            <v>0</v>
          </cell>
          <cell r="F21">
            <v>-54987</v>
          </cell>
        </row>
        <row r="22">
          <cell r="C22">
            <v>0</v>
          </cell>
          <cell r="F22">
            <v>-2639891</v>
          </cell>
        </row>
        <row r="23">
          <cell r="C23">
            <v>22601</v>
          </cell>
          <cell r="F23">
            <v>-10526649</v>
          </cell>
        </row>
        <row r="24">
          <cell r="C24">
            <v>0</v>
          </cell>
          <cell r="F24">
            <v>-10526649</v>
          </cell>
        </row>
        <row r="25">
          <cell r="C25">
            <v>1022995</v>
          </cell>
          <cell r="F25">
            <v>0</v>
          </cell>
        </row>
        <row r="26">
          <cell r="C26">
            <v>891775</v>
          </cell>
          <cell r="F26">
            <v>0</v>
          </cell>
        </row>
        <row r="27">
          <cell r="C27">
            <v>1937371</v>
          </cell>
          <cell r="F27">
            <v>7886758</v>
          </cell>
        </row>
        <row r="28">
          <cell r="C28">
            <v>-30648585</v>
          </cell>
          <cell r="F28">
            <v>0</v>
          </cell>
        </row>
        <row r="29">
          <cell r="C29">
            <v>0</v>
          </cell>
          <cell r="F29">
            <v>0</v>
          </cell>
        </row>
        <row r="30">
          <cell r="C30">
            <v>-4610052</v>
          </cell>
          <cell r="F30">
            <v>7886758</v>
          </cell>
        </row>
        <row r="31">
          <cell r="C31">
            <v>27975904</v>
          </cell>
          <cell r="F31">
            <v>-10471662</v>
          </cell>
        </row>
      </sheetData>
      <sheetData sheetId="22"/>
      <sheetData sheetId="23">
        <row r="5">
          <cell r="C5">
            <v>0</v>
          </cell>
          <cell r="F5">
            <v>4143273</v>
          </cell>
        </row>
        <row r="6">
          <cell r="C6">
            <v>-48825324</v>
          </cell>
          <cell r="F6">
            <v>-51876</v>
          </cell>
        </row>
        <row r="7">
          <cell r="C7">
            <v>0</v>
          </cell>
          <cell r="F7">
            <v>343306</v>
          </cell>
        </row>
        <row r="8">
          <cell r="C8">
            <v>-48825324</v>
          </cell>
          <cell r="F8">
            <v>0</v>
          </cell>
        </row>
        <row r="9">
          <cell r="C9">
            <v>0</v>
          </cell>
          <cell r="F9">
            <v>343306</v>
          </cell>
        </row>
        <row r="10">
          <cell r="C10">
            <v>48932060</v>
          </cell>
          <cell r="F10">
            <v>0</v>
          </cell>
        </row>
        <row r="11">
          <cell r="C11">
            <v>106736</v>
          </cell>
          <cell r="F11">
            <v>0</v>
          </cell>
        </row>
        <row r="12">
          <cell r="C12">
            <v>14833338</v>
          </cell>
          <cell r="F12">
            <v>87518</v>
          </cell>
        </row>
        <row r="13">
          <cell r="C13">
            <v>14940074</v>
          </cell>
          <cell r="F13">
            <v>87518</v>
          </cell>
        </row>
        <row r="14">
          <cell r="C14">
            <v>4091397</v>
          </cell>
          <cell r="F14">
            <v>881510</v>
          </cell>
        </row>
        <row r="15">
          <cell r="C15">
            <v>0</v>
          </cell>
          <cell r="F15">
            <v>-793992</v>
          </cell>
        </row>
        <row r="16">
          <cell r="C16">
            <v>2855312</v>
          </cell>
          <cell r="F16">
            <v>0</v>
          </cell>
        </row>
        <row r="17">
          <cell r="C17">
            <v>1236085</v>
          </cell>
          <cell r="F17">
            <v>0</v>
          </cell>
        </row>
        <row r="18">
          <cell r="C18">
            <v>702491</v>
          </cell>
          <cell r="F18">
            <v>-793992</v>
          </cell>
        </row>
        <row r="19">
          <cell r="C19">
            <v>686048</v>
          </cell>
          <cell r="F19">
            <v>265226</v>
          </cell>
        </row>
        <row r="20">
          <cell r="C20">
            <v>0</v>
          </cell>
          <cell r="F20">
            <v>-1059218</v>
          </cell>
        </row>
        <row r="21">
          <cell r="C21">
            <v>0</v>
          </cell>
          <cell r="F21">
            <v>4845572</v>
          </cell>
        </row>
        <row r="22">
          <cell r="C22">
            <v>0</v>
          </cell>
          <cell r="F22">
            <v>3786354</v>
          </cell>
        </row>
        <row r="23">
          <cell r="C23">
            <v>16443</v>
          </cell>
          <cell r="F23">
            <v>-8748409</v>
          </cell>
        </row>
        <row r="24">
          <cell r="C24">
            <v>0</v>
          </cell>
          <cell r="F24">
            <v>-8748409</v>
          </cell>
        </row>
        <row r="25">
          <cell r="C25">
            <v>10120572</v>
          </cell>
          <cell r="F25">
            <v>0</v>
          </cell>
        </row>
        <row r="26">
          <cell r="C26">
            <v>2880926</v>
          </cell>
          <cell r="F26">
            <v>0</v>
          </cell>
        </row>
        <row r="27">
          <cell r="C27">
            <v>13703989</v>
          </cell>
          <cell r="F27">
            <v>12534763</v>
          </cell>
        </row>
        <row r="28">
          <cell r="C28">
            <v>-1129349</v>
          </cell>
          <cell r="F28">
            <v>0</v>
          </cell>
        </row>
        <row r="29">
          <cell r="C29">
            <v>0</v>
          </cell>
          <cell r="F29">
            <v>0</v>
          </cell>
        </row>
        <row r="30">
          <cell r="C30">
            <v>106736</v>
          </cell>
          <cell r="F30">
            <v>12534763</v>
          </cell>
        </row>
        <row r="31">
          <cell r="C31">
            <v>14940074</v>
          </cell>
          <cell r="F31">
            <v>-13593981</v>
          </cell>
        </row>
      </sheetData>
      <sheetData sheetId="24"/>
      <sheetData sheetId="25">
        <row r="5">
          <cell r="C5">
            <v>500000</v>
          </cell>
          <cell r="F5">
            <v>0</v>
          </cell>
        </row>
        <row r="6">
          <cell r="C6">
            <v>-36515593</v>
          </cell>
          <cell r="F6">
            <v>11581078</v>
          </cell>
        </row>
        <row r="7">
          <cell r="C7">
            <v>0</v>
          </cell>
          <cell r="F7">
            <v>0</v>
          </cell>
        </row>
        <row r="8">
          <cell r="C8">
            <v>-36015593</v>
          </cell>
          <cell r="F8">
            <v>0</v>
          </cell>
        </row>
        <row r="9">
          <cell r="C9">
            <v>0</v>
          </cell>
          <cell r="F9">
            <v>0</v>
          </cell>
        </row>
        <row r="10">
          <cell r="C10">
            <v>47066404</v>
          </cell>
          <cell r="F10">
            <v>0</v>
          </cell>
        </row>
        <row r="11">
          <cell r="C11">
            <v>11050811</v>
          </cell>
          <cell r="F11">
            <v>3307</v>
          </cell>
        </row>
        <row r="12">
          <cell r="C12">
            <v>11616068</v>
          </cell>
          <cell r="F12">
            <v>427239</v>
          </cell>
        </row>
        <row r="13">
          <cell r="C13">
            <v>22666879</v>
          </cell>
          <cell r="F13">
            <v>430546</v>
          </cell>
        </row>
        <row r="14">
          <cell r="C14">
            <v>11581078</v>
          </cell>
          <cell r="F14">
            <v>512727</v>
          </cell>
        </row>
        <row r="15">
          <cell r="C15">
            <v>0</v>
          </cell>
          <cell r="F15">
            <v>-82181</v>
          </cell>
        </row>
        <row r="16">
          <cell r="C16">
            <v>6918833</v>
          </cell>
          <cell r="F16">
            <v>0</v>
          </cell>
        </row>
        <row r="17">
          <cell r="C17">
            <v>4662245</v>
          </cell>
          <cell r="F17">
            <v>0</v>
          </cell>
        </row>
        <row r="18">
          <cell r="C18">
            <v>2141440</v>
          </cell>
          <cell r="F18">
            <v>-82181</v>
          </cell>
        </row>
        <row r="19">
          <cell r="C19">
            <v>2082931</v>
          </cell>
          <cell r="F19">
            <v>1103930</v>
          </cell>
        </row>
        <row r="20">
          <cell r="C20">
            <v>0</v>
          </cell>
          <cell r="F20">
            <v>-1186111</v>
          </cell>
        </row>
        <row r="21">
          <cell r="C21">
            <v>0</v>
          </cell>
          <cell r="F21">
            <v>1301677</v>
          </cell>
        </row>
        <row r="22">
          <cell r="C22">
            <v>0</v>
          </cell>
          <cell r="F22">
            <v>115566</v>
          </cell>
        </row>
        <row r="23">
          <cell r="C23">
            <v>58509</v>
          </cell>
          <cell r="F23">
            <v>-12517843</v>
          </cell>
        </row>
        <row r="24">
          <cell r="C24">
            <v>0</v>
          </cell>
          <cell r="F24">
            <v>-12517843</v>
          </cell>
        </row>
        <row r="25">
          <cell r="C25">
            <v>14328361</v>
          </cell>
          <cell r="F25">
            <v>0</v>
          </cell>
        </row>
        <row r="26">
          <cell r="C26">
            <v>1534833</v>
          </cell>
          <cell r="F26">
            <v>0</v>
          </cell>
        </row>
        <row r="27">
          <cell r="C27">
            <v>18004634</v>
          </cell>
          <cell r="F27">
            <v>12590841</v>
          </cell>
        </row>
        <row r="28">
          <cell r="C28">
            <v>6388566</v>
          </cell>
          <cell r="F28">
            <v>42568</v>
          </cell>
        </row>
        <row r="29">
          <cell r="C29">
            <v>0</v>
          </cell>
          <cell r="F29">
            <v>0</v>
          </cell>
        </row>
        <row r="30">
          <cell r="C30">
            <v>11050811</v>
          </cell>
          <cell r="F30">
            <v>12590841</v>
          </cell>
        </row>
        <row r="31">
          <cell r="C31">
            <v>22666879</v>
          </cell>
          <cell r="F31">
            <v>-13776952</v>
          </cell>
        </row>
      </sheetData>
      <sheetData sheetId="26"/>
      <sheetData sheetId="27">
        <row r="5">
          <cell r="C5">
            <v>500000</v>
          </cell>
          <cell r="F5">
            <v>0</v>
          </cell>
        </row>
        <row r="6">
          <cell r="C6">
            <v>-36515593</v>
          </cell>
          <cell r="F6">
            <v>11581078</v>
          </cell>
        </row>
        <row r="7">
          <cell r="C7">
            <v>0</v>
          </cell>
          <cell r="F7">
            <v>0</v>
          </cell>
        </row>
        <row r="8">
          <cell r="C8">
            <v>-36015593</v>
          </cell>
          <cell r="F8">
            <v>0</v>
          </cell>
        </row>
        <row r="9">
          <cell r="C9">
            <v>0</v>
          </cell>
          <cell r="F9">
            <v>0</v>
          </cell>
        </row>
        <row r="10">
          <cell r="C10">
            <v>47066402</v>
          </cell>
          <cell r="F10">
            <v>0</v>
          </cell>
        </row>
        <row r="11">
          <cell r="C11">
            <v>11050809</v>
          </cell>
          <cell r="F11">
            <v>3307</v>
          </cell>
        </row>
        <row r="12">
          <cell r="C12">
            <v>11616070</v>
          </cell>
          <cell r="F12">
            <v>427239</v>
          </cell>
        </row>
        <row r="13">
          <cell r="C13">
            <v>22666879</v>
          </cell>
          <cell r="F13">
            <v>430546</v>
          </cell>
        </row>
        <row r="14">
          <cell r="C14">
            <v>11581078</v>
          </cell>
          <cell r="F14">
            <v>512727</v>
          </cell>
        </row>
        <row r="15">
          <cell r="F15">
            <v>-82181</v>
          </cell>
        </row>
        <row r="16">
          <cell r="C16">
            <v>6918833</v>
          </cell>
          <cell r="F16">
            <v>0</v>
          </cell>
        </row>
        <row r="17">
          <cell r="C17">
            <v>4662245</v>
          </cell>
          <cell r="F17">
            <v>0</v>
          </cell>
        </row>
        <row r="18">
          <cell r="C18">
            <v>2141440</v>
          </cell>
          <cell r="F18">
            <v>-82181</v>
          </cell>
        </row>
        <row r="19">
          <cell r="C19">
            <v>2082931</v>
          </cell>
          <cell r="F19">
            <v>1103930</v>
          </cell>
        </row>
        <row r="20">
          <cell r="C20">
            <v>0</v>
          </cell>
          <cell r="F20">
            <v>-1186111</v>
          </cell>
        </row>
        <row r="21">
          <cell r="C21">
            <v>0</v>
          </cell>
          <cell r="F21">
            <v>1301676</v>
          </cell>
        </row>
        <row r="22">
          <cell r="C22">
            <v>0</v>
          </cell>
          <cell r="F22">
            <v>115565</v>
          </cell>
        </row>
        <row r="23">
          <cell r="C23">
            <v>58509</v>
          </cell>
          <cell r="F23">
            <v>-12517844</v>
          </cell>
        </row>
        <row r="24">
          <cell r="C24">
            <v>0</v>
          </cell>
          <cell r="F24">
            <v>-12517844</v>
          </cell>
        </row>
        <row r="25">
          <cell r="C25">
            <v>14328361</v>
          </cell>
          <cell r="F25">
            <v>0</v>
          </cell>
        </row>
        <row r="26">
          <cell r="C26">
            <v>1534833</v>
          </cell>
          <cell r="F26">
            <v>0</v>
          </cell>
        </row>
        <row r="27">
          <cell r="C27">
            <v>18004634</v>
          </cell>
          <cell r="F27">
            <v>12590841</v>
          </cell>
        </row>
        <row r="28">
          <cell r="C28">
            <v>6388564</v>
          </cell>
          <cell r="F28">
            <v>42568</v>
          </cell>
        </row>
        <row r="29">
          <cell r="C29">
            <v>0</v>
          </cell>
          <cell r="F29">
            <v>0</v>
          </cell>
        </row>
        <row r="30">
          <cell r="C30">
            <v>11050809</v>
          </cell>
          <cell r="F30">
            <v>12590841</v>
          </cell>
        </row>
        <row r="31">
          <cell r="C31">
            <v>22666879</v>
          </cell>
          <cell r="F31">
            <v>-13776952</v>
          </cell>
        </row>
      </sheetData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I129"/>
  <sheetViews>
    <sheetView rightToLeft="1" tabSelected="1" view="pageLayout" zoomScaleNormal="84" zoomScaleSheetLayoutView="100" workbookViewId="0">
      <selection sqref="A1:F1"/>
    </sheetView>
  </sheetViews>
  <sheetFormatPr defaultRowHeight="16.5" customHeight="1"/>
  <cols>
    <col min="1" max="1" width="7.7109375" style="2" customWidth="1"/>
    <col min="2" max="2" width="45.7109375" style="2" customWidth="1"/>
    <col min="3" max="3" width="15.7109375" style="26" customWidth="1"/>
    <col min="4" max="4" width="7.7109375" style="2" customWidth="1"/>
    <col min="5" max="5" width="47.7109375" style="2" customWidth="1"/>
    <col min="6" max="6" width="15.7109375" style="26" customWidth="1"/>
    <col min="7" max="7" width="10" style="2" bestFit="1" customWidth="1"/>
    <col min="8" max="8" width="9.140625" style="2"/>
    <col min="9" max="9" width="10.140625" style="2" bestFit="1" customWidth="1"/>
    <col min="10" max="10" width="10" style="2" bestFit="1" customWidth="1"/>
    <col min="11" max="16384" width="9.140625" style="2"/>
  </cols>
  <sheetData>
    <row r="1" spans="1:9" ht="18" customHeight="1">
      <c r="A1" s="1" t="s">
        <v>0</v>
      </c>
      <c r="B1" s="1"/>
      <c r="C1" s="1"/>
      <c r="D1" s="1"/>
      <c r="E1" s="1"/>
      <c r="F1" s="1"/>
    </row>
    <row r="2" spans="1:9" ht="18" customHeight="1">
      <c r="A2" s="3" t="s">
        <v>1</v>
      </c>
      <c r="B2" s="3"/>
      <c r="C2" s="3"/>
      <c r="D2" s="3"/>
      <c r="E2" s="3"/>
      <c r="F2" s="3"/>
    </row>
    <row r="3" spans="1:9" ht="18" customHeight="1" thickBot="1">
      <c r="A3" s="4" t="s">
        <v>2</v>
      </c>
      <c r="B3" s="4"/>
      <c r="C3" s="5"/>
      <c r="D3" s="6"/>
      <c r="E3" s="7"/>
      <c r="F3" s="8" t="s">
        <v>3</v>
      </c>
    </row>
    <row r="4" spans="1:9" ht="18" customHeight="1" thickBot="1">
      <c r="A4" s="9" t="s">
        <v>4</v>
      </c>
      <c r="B4" s="10" t="s">
        <v>5</v>
      </c>
      <c r="C4" s="11" t="s">
        <v>6</v>
      </c>
      <c r="D4" s="9" t="s">
        <v>4</v>
      </c>
      <c r="E4" s="10" t="s">
        <v>7</v>
      </c>
      <c r="F4" s="12" t="s">
        <v>6</v>
      </c>
    </row>
    <row r="5" spans="1:9" ht="18" customHeight="1">
      <c r="A5" s="13">
        <v>100</v>
      </c>
      <c r="B5" s="14" t="s">
        <v>8</v>
      </c>
      <c r="C5" s="15">
        <f>'[1]انتاج طاقة المنطقة الوسطى'!C5+'[1]انتاج الطاقة في البصرة'!C5+'[1]انتاج الطاقة الفرات الاوسط '!C5+'[1]نقل كهرباء الفرات الاوسط'!C5+'[1]نقل كهرباء المنطقة الوسطى'!C5+'[1]توزيع كهرباء الرصافة'!C5+'[1]توزيع فرات الاوسط'!C5+'[1]توزيع الكرخ'!C5+'[1]دائرة التدريب والتطوير'!C5+'[1]التشغيل والتحكم'!C5+'[1]منظومات الطاقة'!C5+'[1]فحص الورش الفنية'!C5+'[1]انتاج الناصرية'!C5+'[1]توزيع الصدر'!C5</f>
        <v>5424983</v>
      </c>
      <c r="D5" s="13">
        <v>2100</v>
      </c>
      <c r="E5" s="14" t="s">
        <v>9</v>
      </c>
      <c r="F5" s="16">
        <f>'[1]انتاج طاقة المنطقة الوسطى'!F5+'[1]انتاج الطاقة في البصرة'!F5+'[1]انتاج الطاقة الفرات الاوسط '!F5+'[1]نقل كهرباء الفرات الاوسط'!F5+'[1]نقل كهرباء المنطقة الوسطى'!F5+'[1]توزيع كهرباء الرصافة'!F5+'[1]توزيع فرات الاوسط'!F5+'[1]توزيع الكرخ'!F5+'[1]دائرة التدريب والتطوير'!F5+'[1]التشغيل والتحكم'!F5+'[1]منظومات الطاقة'!F5+'[1]فحص الورش الفنية'!F5+'[1]انتاج الناصرية'!F5+'[1]توزيع الصدر'!F5</f>
        <v>1478438461</v>
      </c>
    </row>
    <row r="6" spans="1:9" ht="18" customHeight="1">
      <c r="A6" s="17">
        <v>200</v>
      </c>
      <c r="B6" s="18" t="s">
        <v>10</v>
      </c>
      <c r="C6" s="15">
        <f>'[1]انتاج طاقة المنطقة الوسطى'!C6+'[1]انتاج الطاقة في البصرة'!C6+'[1]انتاج الطاقة الفرات الاوسط '!C6+'[1]نقل كهرباء الفرات الاوسط'!C6+'[1]نقل كهرباء المنطقة الوسطى'!C6+'[1]توزيع كهرباء الرصافة'!C6+'[1]توزيع فرات الاوسط'!C6+'[1]توزيع الكرخ'!C6+'[1]دائرة التدريب والتطوير'!C6+'[1]التشغيل والتحكم'!C6+'[1]منظومات الطاقة'!C6+'[1]فحص الورش الفنية'!C6+'[1]انتاج الناصرية'!C6+'[1]توزيع الصدر'!C6</f>
        <v>23263623</v>
      </c>
      <c r="D6" s="17">
        <v>2200</v>
      </c>
      <c r="E6" s="18" t="s">
        <v>11</v>
      </c>
      <c r="F6" s="16">
        <f>'[1]انتاج طاقة المنطقة الوسطى'!F6+'[1]انتاج الطاقة في البصرة'!F6+'[1]انتاج الطاقة الفرات الاوسط '!F6+'[1]نقل كهرباء الفرات الاوسط'!F6+'[1]نقل كهرباء المنطقة الوسطى'!F6+'[1]توزيع كهرباء الرصافة'!F6+'[1]توزيع فرات الاوسط'!F6+'[1]توزيع الكرخ'!F6+'[1]دائرة التدريب والتطوير'!F6+'[1]التشغيل والتحكم'!F6+'[1]منظومات الطاقة'!F6+'[1]فحص الورش الفنية'!F6+'[1]انتاج الناصرية'!F6+'[1]توزيع الصدر'!F6</f>
        <v>2726965376</v>
      </c>
      <c r="I6" s="19"/>
    </row>
    <row r="7" spans="1:9" ht="18" customHeight="1">
      <c r="A7" s="17">
        <v>300</v>
      </c>
      <c r="B7" s="18" t="s">
        <v>12</v>
      </c>
      <c r="C7" s="15">
        <f>'[1]انتاج طاقة المنطقة الوسطى'!C7+'[1]انتاج الطاقة في البصرة'!C7+'[1]انتاج الطاقة الفرات الاوسط '!C7+'[1]نقل كهرباء الفرات الاوسط'!C7+'[1]نقل كهرباء المنطقة الوسطى'!C7+'[1]توزيع كهرباء الرصافة'!C7+'[1]توزيع فرات الاوسط'!C7+'[1]توزيع الكرخ'!C7+'[1]دائرة التدريب والتطوير'!C7+'[1]التشغيل والتحكم'!C7+'[1]منظومات الطاقة'!C7+'[1]فحص الورش الفنية'!C7+'[1]انتاج الناصرية'!C7+'[1]توزيع الصدر'!C7</f>
        <v>0</v>
      </c>
      <c r="D7" s="17">
        <v>2300</v>
      </c>
      <c r="E7" s="18" t="s">
        <v>13</v>
      </c>
      <c r="F7" s="16">
        <f>'[1]انتاج طاقة المنطقة الوسطى'!F7+'[1]انتاج الطاقة في البصرة'!F7+'[1]انتاج الطاقة الفرات الاوسط '!F7+'[1]نقل كهرباء الفرات الاوسط'!F7+'[1]نقل كهرباء المنطقة الوسطى'!F7+'[1]توزيع كهرباء الرصافة'!F7+'[1]توزيع فرات الاوسط'!F7+'[1]توزيع الكرخ'!F7+'[1]دائرة التدريب والتطوير'!F7+'[1]التشغيل والتحكم'!F7+'[1]منظومات الطاقة'!F7+'[1]فحص الورش الفنية'!F7+'[1]انتاج الناصرية'!F7+'[1]توزيع الصدر'!F7</f>
        <v>374206716</v>
      </c>
    </row>
    <row r="8" spans="1:9" ht="18" customHeight="1">
      <c r="A8" s="17">
        <v>400</v>
      </c>
      <c r="B8" s="18" t="s">
        <v>14</v>
      </c>
      <c r="C8" s="15">
        <f>'[1]انتاج طاقة المنطقة الوسطى'!C8+'[1]انتاج الطاقة في البصرة'!C8+'[1]انتاج الطاقة الفرات الاوسط '!C8+'[1]نقل كهرباء الفرات الاوسط'!C8+'[1]نقل كهرباء المنطقة الوسطى'!C8+'[1]توزيع كهرباء الرصافة'!C8+'[1]توزيع فرات الاوسط'!C8+'[1]توزيع الكرخ'!C8+'[1]دائرة التدريب والتطوير'!C8+'[1]التشغيل والتحكم'!C8+'[1]منظومات الطاقة'!C8+'[1]فحص الورش الفنية'!C8+'[1]انتاج الناصرية'!C8+'[1]توزيع الصدر'!C8</f>
        <v>28688606</v>
      </c>
      <c r="D8" s="17">
        <v>2310</v>
      </c>
      <c r="E8" s="18" t="s">
        <v>15</v>
      </c>
      <c r="F8" s="16">
        <f>'[1]انتاج طاقة المنطقة الوسطى'!F8+'[1]انتاج الطاقة في البصرة'!F8+'[1]انتاج الطاقة الفرات الاوسط '!F8+'[1]نقل كهرباء الفرات الاوسط'!F8+'[1]نقل كهرباء المنطقة الوسطى'!F8+'[1]توزيع كهرباء الرصافة'!F8+'[1]توزيع فرات الاوسط'!F8+'[1]توزيع الكرخ'!F8+'[1]دائرة التدريب والتطوير'!F8+'[1]التشغيل والتحكم'!F8+'[1]منظومات الطاقة'!F8+'[1]فحص الورش الفنية'!F8+'[1]انتاج الناصرية'!F8+'[1]توزيع الصدر'!F8</f>
        <v>0</v>
      </c>
    </row>
    <row r="9" spans="1:9" ht="18" customHeight="1">
      <c r="A9" s="17">
        <v>500</v>
      </c>
      <c r="B9" s="18" t="s">
        <v>16</v>
      </c>
      <c r="C9" s="15">
        <f>'[1]انتاج طاقة المنطقة الوسطى'!C9+'[1]انتاج الطاقة في البصرة'!C9+'[1]انتاج الطاقة الفرات الاوسط '!C9+'[1]نقل كهرباء الفرات الاوسط'!C9+'[1]نقل كهرباء المنطقة الوسطى'!C9+'[1]توزيع كهرباء الرصافة'!C9+'[1]توزيع فرات الاوسط'!C9+'[1]توزيع الكرخ'!C9+'[1]دائرة التدريب والتطوير'!C9+'[1]التشغيل والتحكم'!C9+'[1]منظومات الطاقة'!C9+'[1]فحص الورش الفنية'!C9+'[1]انتاج الناصرية'!C9+'[1]توزيع الصدر'!C9</f>
        <v>3436678</v>
      </c>
      <c r="D9" s="17">
        <v>2320</v>
      </c>
      <c r="E9" s="18" t="s">
        <v>17</v>
      </c>
      <c r="F9" s="16">
        <f>'[1]انتاج طاقة المنطقة الوسطى'!F9+'[1]انتاج الطاقة في البصرة'!F9+'[1]انتاج الطاقة الفرات الاوسط '!F9+'[1]نقل كهرباء الفرات الاوسط'!F9+'[1]نقل كهرباء المنطقة الوسطى'!F9+'[1]توزيع كهرباء الرصافة'!F9+'[1]توزيع فرات الاوسط'!F9+'[1]توزيع الكرخ'!F9+'[1]دائرة التدريب والتطوير'!F9+'[1]التشغيل والتحكم'!F9+'[1]منظومات الطاقة'!F9+'[1]فحص الورش الفنية'!F9+'[1]انتاج الناصرية'!F9+'[1]توزيع الصدر'!F9</f>
        <v>374206716</v>
      </c>
    </row>
    <row r="10" spans="1:9" ht="18" customHeight="1">
      <c r="A10" s="17">
        <v>600</v>
      </c>
      <c r="B10" s="18" t="s">
        <v>18</v>
      </c>
      <c r="C10" s="15">
        <f>'[1]انتاج طاقة المنطقة الوسطى'!C10+'[1]انتاج الطاقة في البصرة'!C10+'[1]انتاج الطاقة الفرات الاوسط '!C10+'[1]نقل كهرباء الفرات الاوسط'!C10+'[1]نقل كهرباء المنطقة الوسطى'!C10+'[1]توزيع كهرباء الرصافة'!C10+'[1]توزيع فرات الاوسط'!C10+'[1]توزيع الكرخ'!C10+'[1]دائرة التدريب والتطوير'!C10+'[1]التشغيل والتحكم'!C10+'[1]منظومات الطاقة'!C10+'[1]فحص الورش الفنية'!C10+'[1]انتاج الناصرية'!C10+'[1]توزيع الصدر'!C10</f>
        <v>1826260882</v>
      </c>
      <c r="D10" s="17">
        <v>2400</v>
      </c>
      <c r="E10" s="18" t="s">
        <v>19</v>
      </c>
      <c r="F10" s="16">
        <f>'[1]انتاج طاقة المنطقة الوسطى'!F10+'[1]انتاج الطاقة في البصرة'!F10+'[1]انتاج الطاقة الفرات الاوسط '!F10+'[1]نقل كهرباء الفرات الاوسط'!F10+'[1]نقل كهرباء المنطقة الوسطى'!F10+'[1]توزيع كهرباء الرصافة'!F10+'[1]توزيع فرات الاوسط'!F10+'[1]توزيع الكرخ'!F10+'[1]دائرة التدريب والتطوير'!F10+'[1]التشغيل والتحكم'!F10+'[1]منظومات الطاقة'!F10+'[1]فحص الورش الفنية'!F10+'[1]انتاج الناصرية'!F10+'[1]توزيع الصدر'!F10</f>
        <v>3493099600</v>
      </c>
      <c r="I10" s="20"/>
    </row>
    <row r="11" spans="1:9" ht="18" customHeight="1">
      <c r="A11" s="17">
        <v>700</v>
      </c>
      <c r="B11" s="18" t="s">
        <v>20</v>
      </c>
      <c r="C11" s="15">
        <f>'[1]انتاج طاقة المنطقة الوسطى'!C11+'[1]انتاج الطاقة في البصرة'!C11+'[1]انتاج الطاقة الفرات الاوسط '!C11+'[1]نقل كهرباء الفرات الاوسط'!C11+'[1]نقل كهرباء المنطقة الوسطى'!C11+'[1]توزيع كهرباء الرصافة'!C11+'[1]توزيع فرات الاوسط'!C11+'[1]توزيع الكرخ'!C11+'[1]دائرة التدريب والتطوير'!C11+'[1]التشغيل والتحكم'!C11+'[1]منظومات الطاقة'!C11+'[1]فحص الورش الفنية'!C11+'[1]انتاج الناصرية'!C11+'[1]توزيع الصدر'!C11</f>
        <v>1858386166</v>
      </c>
      <c r="D11" s="17">
        <v>2500</v>
      </c>
      <c r="E11" s="18" t="s">
        <v>21</v>
      </c>
      <c r="F11" s="16">
        <f>'[1]انتاج طاقة المنطقة الوسطى'!F11+'[1]انتاج الطاقة في البصرة'!F11+'[1]انتاج الطاقة الفرات الاوسط '!F11+'[1]نقل كهرباء الفرات الاوسط'!F11+'[1]نقل كهرباء المنطقة الوسطى'!F11+'[1]توزيع كهرباء الرصافة'!F11+'[1]توزيع فرات الاوسط'!F11+'[1]توزيع الكرخ'!F11+'[1]دائرة التدريب والتطوير'!F11+'[1]التشغيل والتحكم'!F11+'[1]منظومات الطاقة'!F11+'[1]فحص الورش الفنية'!F11+'[1]انتاج الناصرية'!F11+'[1]توزيع الصدر'!F11</f>
        <v>-1940936032</v>
      </c>
    </row>
    <row r="12" spans="1:9" ht="18" customHeight="1">
      <c r="A12" s="17">
        <v>800</v>
      </c>
      <c r="B12" s="18" t="s">
        <v>22</v>
      </c>
      <c r="C12" s="15">
        <f>'[1]انتاج طاقة المنطقة الوسطى'!C12+'[1]انتاج الطاقة في البصرة'!C12+'[1]انتاج الطاقة الفرات الاوسط '!C12+'[1]نقل كهرباء الفرات الاوسط'!C12+'[1]نقل كهرباء المنطقة الوسطى'!C12+'[1]توزيع كهرباء الرصافة'!C12+'[1]توزيع فرات الاوسط'!C12+'[1]توزيع الكرخ'!C12+'[1]دائرة التدريب والتطوير'!C12+'[1]التشغيل والتحكم'!C12+'[1]منظومات الطاقة'!C12+'[1]فحص الورش الفنية'!C12+'[1]انتاج الناصرية'!C12+'[1]توزيع الصدر'!C12</f>
        <v>14818973256</v>
      </c>
      <c r="D12" s="17">
        <v>2600</v>
      </c>
      <c r="E12" s="18" t="s">
        <v>23</v>
      </c>
      <c r="F12" s="16">
        <f>'[1]انتاج طاقة المنطقة الوسطى'!F12+'[1]انتاج الطاقة في البصرة'!F12+'[1]انتاج الطاقة الفرات الاوسط '!F12+'[1]نقل كهرباء الفرات الاوسط'!F12+'[1]نقل كهرباء المنطقة الوسطى'!F12+'[1]توزيع كهرباء الرصافة'!F12+'[1]توزيع فرات الاوسط'!F12+'[1]توزيع الكرخ'!F12+'[1]دائرة التدريب والتطوير'!F12+'[1]التشغيل والتحكم'!F12+'[1]منظومات الطاقة'!F12+'[1]فحص الورش الفنية'!F12+'[1]انتاج الناصرية'!F12+'[1]توزيع الصدر'!F12</f>
        <v>27924118</v>
      </c>
    </row>
    <row r="13" spans="1:9" ht="18" customHeight="1">
      <c r="A13" s="17">
        <v>900</v>
      </c>
      <c r="B13" s="18" t="s">
        <v>24</v>
      </c>
      <c r="C13" s="15">
        <f>'[1]انتاج طاقة المنطقة الوسطى'!C13+'[1]انتاج الطاقة في البصرة'!C13+'[1]انتاج الطاقة الفرات الاوسط '!C13+'[1]نقل كهرباء الفرات الاوسط'!C13+'[1]نقل كهرباء المنطقة الوسطى'!C13+'[1]توزيع كهرباء الرصافة'!C13+'[1]توزيع فرات الاوسط'!C13+'[1]توزيع الكرخ'!C13+'[1]دائرة التدريب والتطوير'!C13+'[1]التشغيل والتحكم'!C13+'[1]منظومات الطاقة'!C13+'[1]فحص الورش الفنية'!C13+'[1]انتاج الناصرية'!C13+'[1]توزيع الصدر'!C13</f>
        <v>16677359422</v>
      </c>
      <c r="D13" s="17">
        <v>2700</v>
      </c>
      <c r="E13" s="18" t="s">
        <v>25</v>
      </c>
      <c r="F13" s="16">
        <f>'[1]انتاج طاقة المنطقة الوسطى'!F13+'[1]انتاج الطاقة في البصرة'!F13+'[1]انتاج الطاقة الفرات الاوسط '!F13+'[1]نقل كهرباء الفرات الاوسط'!F13+'[1]نقل كهرباء المنطقة الوسطى'!F13+'[1]توزيع كهرباء الرصافة'!F13+'[1]توزيع فرات الاوسط'!F13+'[1]توزيع الكرخ'!F13+'[1]دائرة التدريب والتطوير'!F13+'[1]التشغيل والتحكم'!F13+'[1]منظومات الطاقة'!F13+'[1]فحص الورش الفنية'!F13+'[1]انتاج الناصرية'!F13+'[1]توزيع الصدر'!F13</f>
        <v>1580087686</v>
      </c>
    </row>
    <row r="14" spans="1:9" ht="18" customHeight="1">
      <c r="A14" s="17">
        <v>1000</v>
      </c>
      <c r="B14" s="18" t="s">
        <v>26</v>
      </c>
      <c r="C14" s="15">
        <f>'[1]انتاج طاقة المنطقة الوسطى'!C14+'[1]انتاج الطاقة في البصرة'!C14+'[1]انتاج الطاقة الفرات الاوسط '!C14+'[1]نقل كهرباء الفرات الاوسط'!C14+'[1]نقل كهرباء المنطقة الوسطى'!C14+'[1]توزيع كهرباء الرصافة'!C14+'[1]توزيع فرات الاوسط'!C14+'[1]توزيع الكرخ'!C14+'[1]دائرة التدريب والتطوير'!C14+'[1]التشغيل والتحكم'!C14+'[1]منظومات الطاقة'!C14+'[1]فحص الورش الفنية'!C14+'[1]انتاج الناصرية'!C14+'[1]توزيع الصدر'!C14</f>
        <v>4201881012</v>
      </c>
      <c r="D14" s="17">
        <v>2800</v>
      </c>
      <c r="E14" s="18" t="s">
        <v>27</v>
      </c>
      <c r="F14" s="16">
        <f>'[1]انتاج طاقة المنطقة الوسطى'!F14+'[1]انتاج الطاقة في البصرة'!F14+'[1]انتاج الطاقة الفرات الاوسط '!F14+'[1]نقل كهرباء الفرات الاوسط'!F14+'[1]نقل كهرباء المنطقة الوسطى'!F14+'[1]توزيع كهرباء الرصافة'!F14+'[1]توزيع فرات الاوسط'!F14+'[1]توزيع الكرخ'!F14+'[1]دائرة التدريب والتطوير'!F14+'[1]التشغيل والتحكم'!F14+'[1]منظومات الطاقة'!F14+'[1]فحص الورش الفنية'!F14+'[1]انتاج الناصرية'!F14+'[1]توزيع الصدر'!F14</f>
        <v>1581498524</v>
      </c>
    </row>
    <row r="15" spans="1:9" ht="18" customHeight="1">
      <c r="A15" s="17">
        <v>1010</v>
      </c>
      <c r="B15" s="18" t="s">
        <v>28</v>
      </c>
      <c r="C15" s="15">
        <f>'[1]انتاج طاقة المنطقة الوسطى'!C15+'[1]انتاج الطاقة في البصرة'!C15+'[1]انتاج الطاقة الفرات الاوسط '!C15+'[1]نقل كهرباء الفرات الاوسط'!C15+'[1]نقل كهرباء المنطقة الوسطى'!C15+'[1]توزيع كهرباء الرصافة'!C15+'[1]توزيع فرات الاوسط'!C15+'[1]توزيع الكرخ'!C15+'[1]دائرة التدريب والتطوير'!C15+'[1]التشغيل والتحكم'!C15+'[1]منظومات الطاقة'!C15+'[1]فحص الورش الفنية'!C15+'[1]انتاج الناصرية'!C15+'[1]توزيع الصدر'!C15</f>
        <v>3522825</v>
      </c>
      <c r="D15" s="17">
        <v>2900</v>
      </c>
      <c r="E15" s="18" t="s">
        <v>29</v>
      </c>
      <c r="F15" s="16">
        <f>'[1]انتاج طاقة المنطقة الوسطى'!F15+'[1]انتاج الطاقة في البصرة'!F15+'[1]انتاج الطاقة الفرات الاوسط '!F15+'[1]نقل كهرباء الفرات الاوسط'!F15+'[1]نقل كهرباء المنطقة الوسطى'!F15+'[1]توزيع كهرباء الرصافة'!F15+'[1]توزيع فرات الاوسط'!F15+'[1]توزيع الكرخ'!F15+'[1]دائرة التدريب والتطوير'!F15+'[1]التشغيل والتحكم'!F15+'[1]منظومات الطاقة'!F15+'[1]فحص الورش الفنية'!F15+'[1]انتاج الناصرية'!F15+'[1]توزيع الصدر'!F15</f>
        <v>-1410838</v>
      </c>
    </row>
    <row r="16" spans="1:9" ht="18" customHeight="1">
      <c r="A16" s="17">
        <v>1100</v>
      </c>
      <c r="B16" s="18" t="s">
        <v>30</v>
      </c>
      <c r="C16" s="15">
        <f>'[1]انتاج طاقة المنطقة الوسطى'!C16+'[1]انتاج الطاقة في البصرة'!C16+'[1]انتاج الطاقة الفرات الاوسط '!C16+'[1]نقل كهرباء الفرات الاوسط'!C16+'[1]نقل كهرباء المنطقة الوسطى'!C16+'[1]توزيع كهرباء الرصافة'!C16+'[1]توزيع فرات الاوسط'!C16+'[1]توزيع الكرخ'!C16+'[1]دائرة التدريب والتطوير'!C16+'[1]التشغيل والتحكم'!C16+'[1]منظومات الطاقة'!C16+'[1]فحص الورش الفنية'!C16+'[1]انتاج الناصرية'!C16+'[1]توزيع الصدر'!C16</f>
        <v>921010668</v>
      </c>
      <c r="D16" s="17">
        <v>3000</v>
      </c>
      <c r="E16" s="18" t="s">
        <v>31</v>
      </c>
      <c r="F16" s="16">
        <f>'[1]انتاج طاقة المنطقة الوسطى'!F16+'[1]انتاج الطاقة في البصرة'!F16+'[1]انتاج الطاقة الفرات الاوسط '!F16+'[1]نقل كهرباء الفرات الاوسط'!F16+'[1]نقل كهرباء المنطقة الوسطى'!F16+'[1]توزيع كهرباء الرصافة'!F16+'[1]توزيع فرات الاوسط'!F16+'[1]توزيع الكرخ'!F16+'[1]دائرة التدريب والتطوير'!F16+'[1]التشغيل والتحكم'!F16+'[1]منظومات الطاقة'!F16+'[1]فحص الورش الفنية'!F16+'[1]انتاج الناصرية'!F16+'[1]توزيع الصدر'!F16</f>
        <v>3761</v>
      </c>
    </row>
    <row r="17" spans="1:6" ht="18" customHeight="1">
      <c r="A17" s="17">
        <v>1200</v>
      </c>
      <c r="B17" s="18" t="s">
        <v>32</v>
      </c>
      <c r="C17" s="15">
        <f>'[1]انتاج طاقة المنطقة الوسطى'!C17+'[1]انتاج الطاقة في البصرة'!C17+'[1]انتاج الطاقة الفرات الاوسط '!C17+'[1]نقل كهرباء الفرات الاوسط'!C17+'[1]نقل كهرباء المنطقة الوسطى'!C17+'[1]توزيع كهرباء الرصافة'!C17+'[1]توزيع فرات الاوسط'!C17+'[1]توزيع الكرخ'!C17+'[1]دائرة التدريب والتطوير'!C17+'[1]التشغيل والتحكم'!C17+'[1]منظومات الطاقة'!C17+'[1]فحص الورش الفنية'!C17+'[1]انتاج الناصرية'!C17+'[1]توزيع الصدر'!C17</f>
        <v>3284393169</v>
      </c>
      <c r="D17" s="17">
        <v>3100</v>
      </c>
      <c r="E17" s="18" t="s">
        <v>33</v>
      </c>
      <c r="F17" s="16">
        <f>'[1]انتاج طاقة المنطقة الوسطى'!F17+'[1]انتاج الطاقة في البصرة'!F17+'[1]انتاج الطاقة الفرات الاوسط '!F17+'[1]نقل كهرباء الفرات الاوسط'!F17+'[1]نقل كهرباء المنطقة الوسطى'!F17+'[1]توزيع كهرباء الرصافة'!F17+'[1]توزيع فرات الاوسط'!F17+'[1]توزيع الكرخ'!F17+'[1]دائرة التدريب والتطوير'!F17+'[1]التشغيل والتحكم'!F17+'[1]منظومات الطاقة'!F17+'[1]فحص الورش الفنية'!F17+'[1]انتاج الناصرية'!F17+'[1]توزيع الصدر'!F17</f>
        <v>0</v>
      </c>
    </row>
    <row r="18" spans="1:6" ht="18" customHeight="1">
      <c r="A18" s="17">
        <v>1300</v>
      </c>
      <c r="B18" s="18" t="s">
        <v>34</v>
      </c>
      <c r="C18" s="15">
        <f>'[1]انتاج طاقة المنطقة الوسطى'!C18+'[1]انتاج الطاقة في البصرة'!C18+'[1]انتاج الطاقة الفرات الاوسط '!C18+'[1]نقل كهرباء الفرات الاوسط'!C18+'[1]نقل كهرباء المنطقة الوسطى'!C18+'[1]توزيع كهرباء الرصافة'!C18+'[1]توزيع فرات الاوسط'!C18+'[1]توزيع الكرخ'!C18+'[1]دائرة التدريب والتطوير'!C18+'[1]التشغيل والتحكم'!C18+'[1]منظومات الطاقة'!C18+'[1]فحص الورش الفنية'!C18+'[1]انتاج الناصرية'!C18+'[1]توزيع الصدر'!C18</f>
        <v>832570543</v>
      </c>
      <c r="D18" s="17">
        <v>3200</v>
      </c>
      <c r="E18" s="18" t="s">
        <v>35</v>
      </c>
      <c r="F18" s="16">
        <f>'[1]انتاج طاقة المنطقة الوسطى'!F18+'[1]انتاج الطاقة في البصرة'!F18+'[1]انتاج الطاقة الفرات الاوسط '!F18+'[1]نقل كهرباء الفرات الاوسط'!F18+'[1]نقل كهرباء المنطقة الوسطى'!F18+'[1]توزيع كهرباء الرصافة'!F18+'[1]توزيع فرات الاوسط'!F18+'[1]توزيع الكرخ'!F18+'[1]دائرة التدريب والتطوير'!F18+'[1]التشغيل والتحكم'!F18+'[1]منظومات الطاقة'!F18+'[1]فحص الورش الفنية'!F18+'[1]انتاج الناصرية'!F18+'[1]توزيع الصدر'!F18</f>
        <v>-1414599</v>
      </c>
    </row>
    <row r="19" spans="1:6" ht="18" customHeight="1">
      <c r="A19" s="17">
        <v>1310</v>
      </c>
      <c r="B19" s="18" t="s">
        <v>36</v>
      </c>
      <c r="C19" s="15">
        <f>'[1]انتاج طاقة المنطقة الوسطى'!C19+'[1]انتاج الطاقة في البصرة'!C19+'[1]انتاج الطاقة الفرات الاوسط '!C19+'[1]نقل كهرباء الفرات الاوسط'!C19+'[1]نقل كهرباء المنطقة الوسطى'!C19+'[1]توزيع كهرباء الرصافة'!C19+'[1]توزيع فرات الاوسط'!C19+'[1]توزيع الكرخ'!C19+'[1]دائرة التدريب والتطوير'!C19+'[1]التشغيل والتحكم'!C19+'[1]منظومات الطاقة'!C19+'[1]فحص الورش الفنية'!C19+'[1]انتاج الناصرية'!C19+'[1]توزيع الصدر'!C19</f>
        <v>777277635</v>
      </c>
      <c r="D19" s="17">
        <v>3300</v>
      </c>
      <c r="E19" s="18" t="s">
        <v>37</v>
      </c>
      <c r="F19" s="16">
        <f>'[1]انتاج طاقة المنطقة الوسطى'!F19+'[1]انتاج الطاقة في البصرة'!F19+'[1]انتاج الطاقة الفرات الاوسط '!F19+'[1]نقل كهرباء الفرات الاوسط'!F19+'[1]نقل كهرباء المنطقة الوسطى'!F19+'[1]توزيع كهرباء الرصافة'!F19+'[1]توزيع فرات الاوسط'!F19+'[1]توزيع الكرخ'!F19+'[1]دائرة التدريب والتطوير'!F19+'[1]التشغيل والتحكم'!F19+'[1]منظومات الطاقة'!F19+'[1]فحص الورش الفنية'!F19+'[1]انتاج الناصرية'!F19+'[1]توزيع الصدر'!F19</f>
        <v>217974727</v>
      </c>
    </row>
    <row r="20" spans="1:6" ht="18" customHeight="1">
      <c r="A20" s="17">
        <v>1320</v>
      </c>
      <c r="B20" s="18" t="s">
        <v>38</v>
      </c>
      <c r="C20" s="15">
        <f>'[1]انتاج طاقة المنطقة الوسطى'!C20+'[1]انتاج الطاقة في البصرة'!C20+'[1]انتاج الطاقة الفرات الاوسط '!C20+'[1]نقل كهرباء الفرات الاوسط'!C20+'[1]نقل كهرباء المنطقة الوسطى'!C20+'[1]توزيع كهرباء الرصافة'!C20+'[1]توزيع فرات الاوسط'!C20+'[1]توزيع الكرخ'!C20+'[1]دائرة التدريب والتطوير'!C20+'[1]التشغيل والتحكم'!C20+'[1]منظومات الطاقة'!C20+'[1]فحص الورش الفنية'!C20+'[1]انتاج الناصرية'!C20+'[1]توزيع الصدر'!C20</f>
        <v>0</v>
      </c>
      <c r="D20" s="17">
        <v>3400</v>
      </c>
      <c r="E20" s="18" t="s">
        <v>39</v>
      </c>
      <c r="F20" s="16">
        <f>'[1]انتاج طاقة المنطقة الوسطى'!F20+'[1]انتاج الطاقة في البصرة'!F20+'[1]انتاج الطاقة الفرات الاوسط '!F20+'[1]نقل كهرباء الفرات الاوسط'!F20+'[1]نقل كهرباء المنطقة الوسطى'!F20+'[1]توزيع كهرباء الرصافة'!F20+'[1]توزيع فرات الاوسط'!F20+'[1]توزيع الكرخ'!F20+'[1]دائرة التدريب والتطوير'!F20+'[1]التشغيل والتحكم'!F20+'[1]منظومات الطاقة'!F20+'[1]فحص الورش الفنية'!F20+'[1]انتاج الناصرية'!F20+'[1]توزيع الصدر'!F20</f>
        <v>-219389326</v>
      </c>
    </row>
    <row r="21" spans="1:6" ht="18" customHeight="1">
      <c r="A21" s="17">
        <v>1330</v>
      </c>
      <c r="B21" s="18" t="s">
        <v>40</v>
      </c>
      <c r="C21" s="15">
        <f>'[1]انتاج طاقة المنطقة الوسطى'!C21+'[1]انتاج الطاقة في البصرة'!C21+'[1]انتاج الطاقة الفرات الاوسط '!C21+'[1]نقل كهرباء الفرات الاوسط'!C21+'[1]نقل كهرباء المنطقة الوسطى'!C21+'[1]توزيع كهرباء الرصافة'!C21+'[1]توزيع فرات الاوسط'!C21+'[1]توزيع الكرخ'!C21+'[1]دائرة التدريب والتطوير'!C21+'[1]التشغيل والتحكم'!C21+'[1]منظومات الطاقة'!C21+'[1]فحص الورش الفنية'!C21+'[1]انتاج الناصرية'!C21+'[1]توزيع الصدر'!C21</f>
        <v>0</v>
      </c>
      <c r="D21" s="17">
        <v>3500</v>
      </c>
      <c r="E21" s="18" t="s">
        <v>41</v>
      </c>
      <c r="F21" s="16">
        <f>'[1]انتاج طاقة المنطقة الوسطى'!F21+'[1]انتاج الطاقة في البصرة'!F21+'[1]انتاج الطاقة الفرات الاوسط '!F21+'[1]نقل كهرباء الفرات الاوسط'!F21+'[1]نقل كهرباء المنطقة الوسطى'!F21+'[1]توزيع كهرباء الرصافة'!F21+'[1]توزيع فرات الاوسط'!F21+'[1]توزيع الكرخ'!F21+'[1]دائرة التدريب والتطوير'!F21+'[1]التشغيل والتحكم'!F21+'[1]منظومات الطاقة'!F21+'[1]فحص الورش الفنية'!F21+'[1]انتاج الناصرية'!F21+'[1]توزيع الصدر'!F21</f>
        <v>489590023</v>
      </c>
    </row>
    <row r="22" spans="1:6" ht="18" customHeight="1">
      <c r="A22" s="17">
        <v>1340</v>
      </c>
      <c r="B22" s="18" t="s">
        <v>42</v>
      </c>
      <c r="C22" s="15">
        <f>'[1]انتاج طاقة المنطقة الوسطى'!C22+'[1]انتاج الطاقة في البصرة'!C22+'[1]انتاج الطاقة الفرات الاوسط '!C22+'[1]نقل كهرباء الفرات الاوسط'!C22+'[1]نقل كهرباء المنطقة الوسطى'!C22+'[1]توزيع كهرباء الرصافة'!C22+'[1]توزيع فرات الاوسط'!C22+'[1]توزيع الكرخ'!C22+'[1]دائرة التدريب والتطوير'!C22+'[1]التشغيل والتحكم'!C22+'[1]منظومات الطاقة'!C22+'[1]فحص الورش الفنية'!C22+'[1]انتاج الناصرية'!C22+'[1]توزيع الصدر'!C22</f>
        <v>0</v>
      </c>
      <c r="D22" s="17">
        <v>3600</v>
      </c>
      <c r="E22" s="18" t="s">
        <v>43</v>
      </c>
      <c r="F22" s="16">
        <f>'[1]انتاج طاقة المنطقة الوسطى'!F22+'[1]انتاج الطاقة في البصرة'!F22+'[1]انتاج الطاقة الفرات الاوسط '!F22+'[1]نقل كهرباء الفرات الاوسط'!F22+'[1]نقل كهرباء المنطقة الوسطى'!F22+'[1]توزيع كهرباء الرصافة'!F22+'[1]توزيع فرات الاوسط'!F22+'[1]توزيع الكرخ'!F22+'[1]دائرة التدريب والتطوير'!F22+'[1]التشغيل والتحكم'!F22+'[1]منظومات الطاقة'!F22+'[1]فحص الورش الفنية'!F22+'[1]انتاج الناصرية'!F22+'[1]توزيع الصدر'!F22</f>
        <v>270200697</v>
      </c>
    </row>
    <row r="23" spans="1:6" ht="18" customHeight="1">
      <c r="A23" s="17">
        <v>1350</v>
      </c>
      <c r="B23" s="18" t="s">
        <v>44</v>
      </c>
      <c r="C23" s="15">
        <f>'[1]انتاج طاقة المنطقة الوسطى'!C23+'[1]انتاج الطاقة في البصرة'!C23+'[1]انتاج الطاقة الفرات الاوسط '!C23+'[1]نقل كهرباء الفرات الاوسط'!C23+'[1]نقل كهرباء المنطقة الوسطى'!C23+'[1]توزيع كهرباء الرصافة'!C23+'[1]توزيع فرات الاوسط'!C23+'[1]توزيع الكرخ'!C23+'[1]دائرة التدريب والتطوير'!C23+'[1]التشغيل والتحكم'!C23+'[1]منظومات الطاقة'!C23+'[1]فحص الورش الفنية'!C23+'[1]انتاج الناصرية'!C23+'[1]توزيع الصدر'!C23</f>
        <v>3750566</v>
      </c>
      <c r="D23" s="17">
        <v>3620</v>
      </c>
      <c r="E23" s="18" t="s">
        <v>45</v>
      </c>
      <c r="F23" s="16">
        <f>'[1]انتاج طاقة المنطقة الوسطى'!F23+'[1]انتاج الطاقة في البصرة'!F23+'[1]انتاج الطاقة الفرات الاوسط '!F23+'[1]نقل كهرباء الفرات الاوسط'!F23+'[1]نقل كهرباء المنطقة الوسطى'!F23+'[1]توزيع كهرباء الرصافة'!F23+'[1]توزيع فرات الاوسط'!F23+'[1]توزيع الكرخ'!F23+'[1]دائرة التدريب والتطوير'!F23+'[1]التشغيل والتحكم'!F23+'[1]منظومات الطاقة'!F23+'[1]فحص الورش الفنية'!F23+'[1]انتاج الناصرية'!F23+'[1]توزيع الصدر'!F23</f>
        <v>-298443003</v>
      </c>
    </row>
    <row r="24" spans="1:6" ht="18" customHeight="1">
      <c r="A24" s="17">
        <v>1360</v>
      </c>
      <c r="B24" s="18" t="s">
        <v>46</v>
      </c>
      <c r="C24" s="15">
        <f>'[1]انتاج طاقة المنطقة الوسطى'!C24+'[1]انتاج الطاقة في البصرة'!C24+'[1]انتاج الطاقة الفرات الاوسط '!C24+'[1]نقل كهرباء الفرات الاوسط'!C24+'[1]نقل كهرباء المنطقة الوسطى'!C24+'[1]توزيع كهرباء الرصافة'!C24+'[1]توزيع فرات الاوسط'!C24+'[1]توزيع الكرخ'!C24+'[1]دائرة التدريب والتطوير'!C24+'[1]التشغيل والتحكم'!C24+'[1]منظومات الطاقة'!C24+'[1]فحص الورش الفنية'!C24+'[1]انتاج الناصرية'!C24+'[1]توزيع الصدر'!C24</f>
        <v>51542342</v>
      </c>
      <c r="D24" s="17">
        <v>3621</v>
      </c>
      <c r="E24" s="18" t="s">
        <v>10</v>
      </c>
      <c r="F24" s="16">
        <f>'[1]انتاج طاقة المنطقة الوسطى'!F24+'[1]انتاج الطاقة في البصرة'!F24+'[1]انتاج الطاقة الفرات الاوسط '!F24+'[1]نقل كهرباء الفرات الاوسط'!F24+'[1]نقل كهرباء المنطقة الوسطى'!F24+'[1]توزيع كهرباء الرصافة'!F24+'[1]توزيع فرات الاوسط'!F24+'[1]توزيع الكرخ'!F24+'[1]دائرة التدريب والتطوير'!F24+'[1]التشغيل والتحكم'!F24+'[1]منظومات الطاقة'!F24+'[1]فحص الورش الفنية'!F24+'[1]انتاج الناصرية'!F24+'[1]توزيع الصدر'!F24</f>
        <v>-298443003</v>
      </c>
    </row>
    <row r="25" spans="1:6" ht="18" customHeight="1">
      <c r="A25" s="17">
        <v>1400</v>
      </c>
      <c r="B25" s="18" t="s">
        <v>47</v>
      </c>
      <c r="C25" s="15">
        <f>'[1]انتاج طاقة المنطقة الوسطى'!C25+'[1]انتاج الطاقة في البصرة'!C25+'[1]انتاج الطاقة الفرات الاوسط '!C25+'[1]نقل كهرباء الفرات الاوسط'!C25+'[1]نقل كهرباء المنطقة الوسطى'!C25+'[1]توزيع كهرباء الرصافة'!C25+'[1]توزيع فرات الاوسط'!C25+'[1]توزيع الكرخ'!C25+'[1]دائرة التدريب والتطوير'!C25+'[1]التشغيل والتحكم'!C25+'[1]منظومات الطاقة'!C25+'[1]فحص الورش الفنية'!C25+'[1]انتاج الناصرية'!C25+'[1]توزيع الصدر'!C25</f>
        <v>12456724465</v>
      </c>
      <c r="D25" s="17">
        <v>3622</v>
      </c>
      <c r="E25" s="18" t="s">
        <v>48</v>
      </c>
      <c r="F25" s="16">
        <f>'[1]انتاج طاقة المنطقة الوسطى'!F25+'[1]انتاج الطاقة في البصرة'!F25+'[1]انتاج الطاقة الفرات الاوسط '!F25+'[1]نقل كهرباء الفرات الاوسط'!F25+'[1]نقل كهرباء المنطقة الوسطى'!F25+'[1]توزيع كهرباء الرصافة'!F25+'[1]توزيع فرات الاوسط'!F25+'[1]توزيع الكرخ'!F25+'[1]دائرة التدريب والتطوير'!F25+'[1]التشغيل والتحكم'!F25+'[1]منظومات الطاقة'!F25+'[1]فحص الورش الفنية'!F25+'[1]انتاج الناصرية'!F25+'[1]توزيع الصدر'!F25</f>
        <v>0</v>
      </c>
    </row>
    <row r="26" spans="1:6" ht="18" customHeight="1">
      <c r="A26" s="17">
        <v>1500</v>
      </c>
      <c r="B26" s="18" t="s">
        <v>49</v>
      </c>
      <c r="C26" s="15">
        <f>'[1]انتاج طاقة المنطقة الوسطى'!C26+'[1]انتاج الطاقة في البصرة'!C26+'[1]انتاج الطاقة الفرات الاوسط '!C26+'[1]نقل كهرباء الفرات الاوسط'!C26+'[1]نقل كهرباء المنطقة الوسطى'!C26+'[1]توزيع كهرباء الرصافة'!C26+'[1]توزيع فرات الاوسط'!C26+'[1]توزيع الكرخ'!C26+'[1]دائرة التدريب والتطوير'!C26+'[1]التشغيل والتحكم'!C26+'[1]منظومات الطاقة'!C26+'[1]فحص الورش الفنية'!C26+'[1]انتاج الناصرية'!C26+'[1]توزيع الصدر'!C26</f>
        <v>103671245</v>
      </c>
      <c r="D26" s="17">
        <v>3623</v>
      </c>
      <c r="E26" s="18" t="s">
        <v>50</v>
      </c>
      <c r="F26" s="16">
        <f>'[1]انتاج طاقة المنطقة الوسطى'!F26+'[1]انتاج الطاقة في البصرة'!F26+'[1]انتاج الطاقة الفرات الاوسط '!F26+'[1]نقل كهرباء الفرات الاوسط'!F26+'[1]نقل كهرباء المنطقة الوسطى'!F26+'[1]توزيع كهرباء الرصافة'!F26+'[1]توزيع فرات الاوسط'!F26+'[1]توزيع الكرخ'!F26+'[1]دائرة التدريب والتطوير'!F26+'[1]التشغيل والتحكم'!F26+'[1]منظومات الطاقة'!F26+'[1]فحص الورش الفنية'!F26+'[1]انتاج الناصرية'!F26+'[1]توزيع الصدر'!F26</f>
        <v>0</v>
      </c>
    </row>
    <row r="27" spans="1:6" ht="18" customHeight="1">
      <c r="A27" s="17">
        <v>1600</v>
      </c>
      <c r="B27" s="18" t="s">
        <v>51</v>
      </c>
      <c r="C27" s="15">
        <f>'[1]انتاج طاقة المنطقة الوسطى'!C27+'[1]انتاج الطاقة في البصرة'!C27+'[1]انتاج الطاقة الفرات الاوسط '!C27+'[1]نقل كهرباء الفرات الاوسط'!C27+'[1]نقل كهرباء المنطقة الوسطى'!C27+'[1]توزيع كهرباء الرصافة'!C27+'[1]توزيع فرات الاوسط'!C27+'[1]توزيع الكرخ'!C27+'[1]دائرة التدريب والتطوير'!C27+'[1]التشغيل والتحكم'!C27+'[1]منظومات الطاقة'!C27+'[1]فحص الورش الفنية'!C27+'[1]انتاج الناصرية'!C27+'[1]توزيع الصدر'!C27</f>
        <v>13392966253</v>
      </c>
      <c r="D27" s="17">
        <v>3630</v>
      </c>
      <c r="E27" s="18" t="s">
        <v>52</v>
      </c>
      <c r="F27" s="16">
        <f>'[1]انتاج طاقة المنطقة الوسطى'!F27+'[1]انتاج الطاقة في البصرة'!F27+'[1]انتاج الطاقة الفرات الاوسط '!F27+'[1]نقل كهرباء الفرات الاوسط'!F27+'[1]نقل كهرباء المنطقة الوسطى'!F27+'[1]توزيع كهرباء الرصافة'!F27+'[1]توزيع فرات الاوسط'!F27+'[1]توزيع الكرخ'!F27+'[1]دائرة التدريب والتطوير'!F27+'[1]التشغيل والتحكم'!F27+'[1]منظومات الطاقة'!F27+'[1]فحص الورش الفنية'!F27+'[1]انتاج الناصرية'!F27+'[1]توزيع الصدر'!F27</f>
        <v>578161245</v>
      </c>
    </row>
    <row r="28" spans="1:6" ht="18" customHeight="1">
      <c r="A28" s="17">
        <v>1700</v>
      </c>
      <c r="B28" s="18" t="s">
        <v>53</v>
      </c>
      <c r="C28" s="15">
        <f>'[1]انتاج طاقة المنطقة الوسطى'!C28+'[1]انتاج الطاقة في البصرة'!C28+'[1]انتاج الطاقة الفرات الاوسط '!C28+'[1]نقل كهرباء الفرات الاوسط'!C28+'[1]نقل كهرباء المنطقة الوسطى'!C28+'[1]توزيع كهرباء الرصافة'!C28+'[1]توزيع فرات الاوسط'!C28+'[1]توزيع الكرخ'!C28+'[1]دائرة التدريب والتطوير'!C28+'[1]التشغيل والتحكم'!C28+'[1]منظومات الطاقة'!C28+'[1]فحص الورش الفنية'!C28+'[1]انتاج الناصرية'!C28+'[1]توزيع الصدر'!C28</f>
        <v>-1426007003</v>
      </c>
      <c r="D28" s="17">
        <v>3640</v>
      </c>
      <c r="E28" s="18" t="s">
        <v>54</v>
      </c>
      <c r="F28" s="16">
        <f>'[1]انتاج طاقة المنطقة الوسطى'!F28+'[1]انتاج الطاقة في البصرة'!F28+'[1]انتاج الطاقة الفرات الاوسط '!F28+'[1]نقل كهرباء الفرات الاوسط'!F28+'[1]نقل كهرباء المنطقة الوسطى'!F28+'[1]توزيع كهرباء الرصافة'!F28+'[1]توزيع فرات الاوسط'!F28+'[1]توزيع الكرخ'!F28+'[1]دائرة التدريب والتطوير'!F28+'[1]التشغيل والتحكم'!F28+'[1]منظومات الطاقة'!F28+'[1]فحص الورش الفنية'!F28+'[1]انتاج الناصرية'!F28+'[1]توزيع الصدر'!F28</f>
        <v>-9517545</v>
      </c>
    </row>
    <row r="29" spans="1:6" ht="18" customHeight="1">
      <c r="A29" s="17">
        <v>1800</v>
      </c>
      <c r="B29" s="18" t="s">
        <v>55</v>
      </c>
      <c r="C29" s="15">
        <f>'[1]انتاج طاقة المنطقة الوسطى'!C29+'[1]انتاج الطاقة في البصرة'!C29+'[1]انتاج الطاقة الفرات الاوسط '!C29+'[1]نقل كهرباء الفرات الاوسط'!C29+'[1]نقل كهرباء المنطقة الوسطى'!C29+'[1]توزيع كهرباء الرصافة'!C29+'[1]توزيع فرات الاوسط'!C29+'[1]توزيع الكرخ'!C29+'[1]دائرة التدريب والتطوير'!C29+'[1]التشغيل والتحكم'!C29+'[1]منظومات الطاقة'!C29+'[1]فحص الورش الفنية'!C29+'[1]انتاج الناصرية'!C29+'[1]توزيع الصدر'!C29</f>
        <v>0</v>
      </c>
      <c r="D29" s="17">
        <v>3650</v>
      </c>
      <c r="E29" s="18" t="s">
        <v>56</v>
      </c>
      <c r="F29" s="16">
        <f>'[1]انتاج طاقة المنطقة الوسطى'!F29+'[1]انتاج الطاقة في البصرة'!F29+'[1]انتاج الطاقة الفرات الاوسط '!F29+'[1]نقل كهرباء الفرات الاوسط'!F29+'[1]نقل كهرباء المنطقة الوسطى'!F29+'[1]توزيع كهرباء الرصافة'!F29+'[1]توزيع فرات الاوسط'!F29+'[1]توزيع الكرخ'!F29+'[1]دائرة التدريب والتطوير'!F29+'[1]التشغيل والتحكم'!F29+'[1]منظومات الطاقة'!F29+'[1]فحص الورش الفنية'!F29+'[1]انتاج الناصرية'!F29+'[1]توزيع الصدر'!F29</f>
        <v>0</v>
      </c>
    </row>
    <row r="30" spans="1:6" ht="18" customHeight="1">
      <c r="A30" s="17">
        <v>1900</v>
      </c>
      <c r="B30" s="18" t="s">
        <v>57</v>
      </c>
      <c r="C30" s="15">
        <f>'[1]انتاج طاقة المنطقة الوسطى'!C30+'[1]انتاج الطاقة في البصرة'!C30+'[1]انتاج الطاقة الفرات الاوسط '!C30+'[1]نقل كهرباء الفرات الاوسط'!C30+'[1]نقل كهرباء المنطقة الوسطى'!C30+'[1]توزيع كهرباء الرصافة'!C30+'[1]توزيع فرات الاوسط'!C30+'[1]توزيع الكرخ'!C30+'[1]دائرة التدريب والتطوير'!C30+'[1]التشغيل والتحكم'!C30+'[1]منظومات الطاقة'!C30+'[1]فحص الورش الفنية'!C30+'[1]انتاج الناصرية'!C30+'[1]توزيع الصدر'!C30</f>
        <v>1858386166</v>
      </c>
      <c r="D30" s="17">
        <v>3700</v>
      </c>
      <c r="E30" s="18" t="s">
        <v>58</v>
      </c>
      <c r="F30" s="16">
        <f>'[1]انتاج طاقة المنطقة الوسطى'!F30+'[1]انتاج الطاقة في البصرة'!F30+'[1]انتاج الطاقة الفرات الاوسط '!F30+'[1]نقل كهرباء الفرات الاوسط'!F30+'[1]نقل كهرباء المنطقة الوسطى'!F30+'[1]توزيع كهرباء الرصافة'!F30+'[1]توزيع فرات الاوسط'!F30+'[1]توزيع الكرخ'!F30+'[1]دائرة التدريب والتطوير'!F30+'[1]التشغيل والتحكم'!F30+'[1]منظومات الطاقة'!F30+'[1]فحص الورش الفنية'!F30+'[1]انتاج الناصرية'!F30+'[1]توزيع الصدر'!F30</f>
        <v>578161245</v>
      </c>
    </row>
    <row r="31" spans="1:6" ht="18" customHeight="1">
      <c r="A31" s="17">
        <v>2000</v>
      </c>
      <c r="B31" s="18" t="s">
        <v>59</v>
      </c>
      <c r="C31" s="15">
        <f>'[1]انتاج طاقة المنطقة الوسطى'!C31+'[1]انتاج الطاقة في البصرة'!C31+'[1]انتاج الطاقة الفرات الاوسط '!C31+'[1]نقل كهرباء الفرات الاوسط'!C31+'[1]نقل كهرباء المنطقة الوسطى'!C31+'[1]توزيع كهرباء الرصافة'!C31+'[1]توزيع فرات الاوسط'!C31+'[1]توزيع الكرخ'!C31+'[1]دائرة التدريب والتطوير'!C31+'[1]التشغيل والتحكم'!C31+'[1]منظومات الطاقة'!C31+'[1]فحص الورش الفنية'!C31+'[1]انتاج الناصرية'!C31+'[1]توزيع الصدر'!C31</f>
        <v>16677359422</v>
      </c>
      <c r="D31" s="17">
        <v>3800</v>
      </c>
      <c r="E31" s="18" t="s">
        <v>60</v>
      </c>
      <c r="F31" s="16">
        <f>'[1]انتاج طاقة المنطقة الوسطى'!F31+'[1]انتاج الطاقة في البصرة'!F31+'[1]انتاج الطاقة الفرات الاوسط '!F31+'[1]نقل كهرباء الفرات الاوسط'!F31+'[1]نقل كهرباء المنطقة الوسطى'!F31+'[1]توزيع كهرباء الرصافة'!F31+'[1]توزيع فرات الاوسط'!F31+'[1]توزيع الكرخ'!F31+'[1]دائرة التدريب والتطوير'!F31+'[1]التشغيل والتحكم'!F31+'[1]منظومات الطاقة'!F31+'[1]فحص الورش الفنية'!F31+'[1]انتاج الناصرية'!F31+'[1]توزيع الصدر'!F31</f>
        <v>-797550571</v>
      </c>
    </row>
    <row r="32" spans="1:6" ht="16.5" hidden="1" customHeight="1">
      <c r="A32" s="21"/>
      <c r="B32" s="22"/>
      <c r="C32" s="21"/>
      <c r="D32" s="21"/>
      <c r="E32" s="23"/>
      <c r="F32" s="19"/>
    </row>
    <row r="33" spans="1:5" ht="16.5" hidden="1" customHeight="1">
      <c r="A33" s="24"/>
      <c r="B33" s="24"/>
      <c r="C33" s="25">
        <f>C13-C31</f>
        <v>0</v>
      </c>
      <c r="D33" s="24"/>
      <c r="E33" s="8"/>
    </row>
    <row r="34" spans="1:5" ht="16.5" hidden="1" customHeight="1">
      <c r="A34" s="27" t="s">
        <v>61</v>
      </c>
      <c r="B34" s="28"/>
      <c r="C34" s="29"/>
      <c r="E34" s="15">
        <f>E36-F22</f>
        <v>0</v>
      </c>
    </row>
    <row r="35" spans="1:5" ht="16.5" hidden="1" customHeight="1">
      <c r="A35" s="30" t="s">
        <v>62</v>
      </c>
      <c r="B35" s="30"/>
    </row>
    <row r="36" spans="1:5" ht="16.5" hidden="1" customHeight="1">
      <c r="A36" s="30" t="s">
        <v>63</v>
      </c>
      <c r="B36" s="30"/>
      <c r="E36" s="2">
        <f>F23+F27+F28+F29</f>
        <v>270200697</v>
      </c>
    </row>
    <row r="37" spans="1:5" ht="16.5" hidden="1" customHeight="1">
      <c r="A37" s="30" t="s">
        <v>64</v>
      </c>
      <c r="B37" s="30"/>
    </row>
    <row r="38" spans="1:5" ht="16.5" hidden="1" customHeight="1" thickBot="1">
      <c r="A38" s="31" t="s">
        <v>65</v>
      </c>
      <c r="B38" s="31"/>
      <c r="C38" s="31"/>
    </row>
    <row r="39" spans="1:5" ht="16.5" hidden="1" customHeight="1" thickBot="1">
      <c r="A39" s="32" t="s">
        <v>66</v>
      </c>
      <c r="B39" s="33"/>
      <c r="C39" s="34" t="s">
        <v>67</v>
      </c>
      <c r="D39" s="35" t="s">
        <v>68</v>
      </c>
    </row>
    <row r="40" spans="1:5" ht="16.5" hidden="1" customHeight="1" thickBot="1">
      <c r="A40" s="36" t="s">
        <v>69</v>
      </c>
      <c r="B40" s="37"/>
      <c r="C40" s="38">
        <f>F13/F30</f>
        <v>2.7329533061317521</v>
      </c>
      <c r="D40" s="38"/>
    </row>
    <row r="41" spans="1:5" ht="16.5" hidden="1" customHeight="1" thickBot="1">
      <c r="A41" s="36" t="s">
        <v>70</v>
      </c>
      <c r="B41" s="37"/>
      <c r="C41" s="38">
        <f>F13/C14</f>
        <v>0.3760429392187653</v>
      </c>
      <c r="D41" s="38"/>
    </row>
    <row r="42" spans="1:5" ht="16.5" hidden="1" customHeight="1" thickBot="1">
      <c r="A42" s="36" t="s">
        <v>71</v>
      </c>
      <c r="B42" s="37"/>
      <c r="C42" s="38">
        <f>C27/C12</f>
        <v>0.90377153812443589</v>
      </c>
      <c r="D42" s="38"/>
    </row>
    <row r="43" spans="1:5" ht="16.5" hidden="1" customHeight="1" thickBot="1">
      <c r="A43" s="36" t="s">
        <v>72</v>
      </c>
      <c r="B43" s="37"/>
      <c r="C43" s="38">
        <f>C26/C12</f>
        <v>6.9958453402313098E-3</v>
      </c>
      <c r="D43" s="38"/>
    </row>
    <row r="44" spans="1:5" ht="16.5" hidden="1" customHeight="1" thickBot="1">
      <c r="A44" s="36" t="s">
        <v>73</v>
      </c>
      <c r="B44" s="37"/>
      <c r="C44" s="38"/>
      <c r="D44" s="38">
        <f>F23/C30*100</f>
        <v>-16.059256599093732</v>
      </c>
    </row>
    <row r="45" spans="1:5" ht="16.5" hidden="1" customHeight="1" thickBot="1">
      <c r="A45" s="36" t="s">
        <v>74</v>
      </c>
      <c r="B45" s="37"/>
      <c r="C45" s="38"/>
      <c r="D45" s="38">
        <f>(C10/C31)*100</f>
        <v>10.950539805425558</v>
      </c>
    </row>
    <row r="46" spans="1:5" ht="16.5" hidden="1" customHeight="1" thickBot="1">
      <c r="A46" s="36" t="s">
        <v>75</v>
      </c>
      <c r="B46" s="37"/>
      <c r="C46" s="38">
        <f>C30/F20</f>
        <v>-8.4707228007984305</v>
      </c>
      <c r="D46" s="38"/>
    </row>
    <row r="47" spans="1:5" ht="16.5" hidden="1" customHeight="1" thickBot="1">
      <c r="A47" s="36" t="s">
        <v>76</v>
      </c>
      <c r="B47" s="37"/>
      <c r="C47" s="38">
        <f>F23/F18</f>
        <v>210.97357130890097</v>
      </c>
      <c r="D47" s="38"/>
    </row>
    <row r="48" spans="1:5" ht="16.5" hidden="1" customHeight="1" thickBot="1">
      <c r="A48" s="36" t="s">
        <v>77</v>
      </c>
      <c r="B48" s="37"/>
      <c r="C48" s="38"/>
      <c r="D48" s="38">
        <f>(C8/C31)*100</f>
        <v>0.17202127311686596</v>
      </c>
    </row>
    <row r="49" spans="1:5" ht="16.5" hidden="1" customHeight="1" thickBot="1">
      <c r="A49" s="36" t="s">
        <v>78</v>
      </c>
      <c r="B49" s="37"/>
      <c r="C49" s="38">
        <f>IFERROR(F23/C5,"…")</f>
        <v>-55.01270750525854</v>
      </c>
      <c r="D49" s="38"/>
    </row>
    <row r="50" spans="1:5" ht="16.5" hidden="1" customHeight="1" thickBot="1">
      <c r="A50" s="39" t="s">
        <v>79</v>
      </c>
      <c r="B50" s="39"/>
      <c r="C50" s="40" t="s">
        <v>80</v>
      </c>
      <c r="D50" s="40"/>
    </row>
    <row r="51" spans="1:5" ht="16.5" hidden="1" customHeight="1" thickBot="1">
      <c r="A51" s="41" t="s">
        <v>81</v>
      </c>
      <c r="B51" s="41"/>
      <c r="C51" s="40">
        <f>F10/C18</f>
        <v>4.1955599190590149</v>
      </c>
      <c r="D51" s="40"/>
      <c r="E51" s="6" t="s">
        <v>16</v>
      </c>
    </row>
    <row r="52" spans="1:5" ht="16.5" hidden="1" customHeight="1">
      <c r="B52" s="6" t="s">
        <v>82</v>
      </c>
      <c r="E52" s="2" t="s">
        <v>83</v>
      </c>
    </row>
    <row r="53" spans="1:5" ht="16.5" hidden="1" customHeight="1">
      <c r="B53" s="2" t="s">
        <v>84</v>
      </c>
      <c r="E53" s="2" t="s">
        <v>85</v>
      </c>
    </row>
    <row r="54" spans="1:5" ht="16.5" hidden="1" customHeight="1">
      <c r="B54" s="2" t="s">
        <v>86</v>
      </c>
      <c r="E54" s="2" t="s">
        <v>87</v>
      </c>
    </row>
    <row r="55" spans="1:5" ht="16.5" hidden="1" customHeight="1">
      <c r="B55" s="2" t="s">
        <v>88</v>
      </c>
    </row>
    <row r="56" spans="1:5" ht="16.5" hidden="1" customHeight="1">
      <c r="E56" s="6" t="s">
        <v>22</v>
      </c>
    </row>
    <row r="57" spans="1:5" ht="16.5" hidden="1" customHeight="1">
      <c r="B57" s="6" t="s">
        <v>89</v>
      </c>
      <c r="C57" s="8" t="s">
        <v>90</v>
      </c>
      <c r="D57" s="24" t="s">
        <v>91</v>
      </c>
      <c r="E57" s="2" t="s">
        <v>92</v>
      </c>
    </row>
    <row r="58" spans="1:5" ht="16.5" hidden="1" customHeight="1">
      <c r="B58" s="2" t="s">
        <v>93</v>
      </c>
      <c r="E58" s="2" t="s">
        <v>94</v>
      </c>
    </row>
    <row r="59" spans="1:5" ht="16.5" hidden="1" customHeight="1">
      <c r="B59" s="2" t="s">
        <v>95</v>
      </c>
      <c r="E59" s="2" t="s">
        <v>96</v>
      </c>
    </row>
    <row r="60" spans="1:5" ht="16.5" hidden="1" customHeight="1"/>
    <row r="61" spans="1:5" ht="16.5" hidden="1" customHeight="1">
      <c r="B61" s="6" t="s">
        <v>97</v>
      </c>
    </row>
    <row r="62" spans="1:5" ht="16.5" hidden="1" customHeight="1">
      <c r="B62" s="2" t="s">
        <v>98</v>
      </c>
    </row>
    <row r="63" spans="1:5" ht="16.5" hidden="1" customHeight="1">
      <c r="B63" s="2" t="s">
        <v>99</v>
      </c>
    </row>
    <row r="64" spans="1:5" ht="16.5" hidden="1" customHeight="1">
      <c r="B64" s="2" t="s">
        <v>100</v>
      </c>
      <c r="E64" s="6" t="s">
        <v>55</v>
      </c>
    </row>
    <row r="65" spans="2:5" ht="16.5" hidden="1" customHeight="1">
      <c r="B65" s="2" t="s">
        <v>101</v>
      </c>
      <c r="E65" s="2" t="s">
        <v>102</v>
      </c>
    </row>
    <row r="66" spans="2:5" ht="16.5" hidden="1" customHeight="1">
      <c r="B66" s="2" t="s">
        <v>103</v>
      </c>
      <c r="E66" s="2" t="s">
        <v>104</v>
      </c>
    </row>
    <row r="67" spans="2:5" ht="16.5" hidden="1" customHeight="1">
      <c r="B67" s="2" t="s">
        <v>105</v>
      </c>
    </row>
    <row r="68" spans="2:5" ht="16.5" hidden="1" customHeight="1">
      <c r="B68" s="2" t="s">
        <v>106</v>
      </c>
    </row>
    <row r="69" spans="2:5" ht="16.5" hidden="1" customHeight="1">
      <c r="B69" s="2" t="s">
        <v>107</v>
      </c>
    </row>
    <row r="70" spans="2:5" ht="16.5" hidden="1" customHeight="1">
      <c r="B70" s="2" t="s">
        <v>108</v>
      </c>
    </row>
    <row r="71" spans="2:5" ht="16.5" hidden="1" customHeight="1">
      <c r="B71" s="2" t="s">
        <v>109</v>
      </c>
    </row>
    <row r="72" spans="2:5" ht="16.5" hidden="1" customHeight="1">
      <c r="B72" s="2" t="s">
        <v>110</v>
      </c>
    </row>
    <row r="73" spans="2:5" ht="16.5" hidden="1" customHeight="1"/>
    <row r="74" spans="2:5" ht="16.5" hidden="1" customHeight="1">
      <c r="B74" s="6" t="s">
        <v>111</v>
      </c>
    </row>
    <row r="75" spans="2:5" ht="16.5" hidden="1" customHeight="1">
      <c r="B75" s="2" t="s">
        <v>112</v>
      </c>
    </row>
    <row r="76" spans="2:5" ht="16.5" hidden="1" customHeight="1">
      <c r="B76" s="2" t="s">
        <v>113</v>
      </c>
    </row>
    <row r="77" spans="2:5" ht="16.5" hidden="1" customHeight="1">
      <c r="B77" s="2" t="s">
        <v>114</v>
      </c>
    </row>
    <row r="78" spans="2:5" ht="16.5" hidden="1" customHeight="1"/>
    <row r="79" spans="2:5" ht="16.5" hidden="1" customHeight="1">
      <c r="B79" s="6" t="s">
        <v>115</v>
      </c>
    </row>
    <row r="80" spans="2:5" ht="16.5" hidden="1" customHeight="1">
      <c r="B80" s="2" t="s">
        <v>116</v>
      </c>
    </row>
    <row r="81" spans="2:2" ht="16.5" hidden="1" customHeight="1">
      <c r="B81" s="2" t="s">
        <v>117</v>
      </c>
    </row>
    <row r="82" spans="2:2" ht="16.5" hidden="1" customHeight="1">
      <c r="B82" s="2" t="s">
        <v>118</v>
      </c>
    </row>
    <row r="83" spans="2:2" ht="16.5" hidden="1" customHeight="1"/>
    <row r="84" spans="2:2" ht="16.5" hidden="1" customHeight="1">
      <c r="B84" s="6" t="s">
        <v>119</v>
      </c>
    </row>
    <row r="85" spans="2:2" ht="16.5" hidden="1" customHeight="1">
      <c r="B85" s="6" t="s">
        <v>120</v>
      </c>
    </row>
    <row r="86" spans="2:2" ht="16.5" hidden="1" customHeight="1">
      <c r="B86" s="2" t="s">
        <v>121</v>
      </c>
    </row>
    <row r="87" spans="2:2" ht="16.5" hidden="1" customHeight="1">
      <c r="B87" s="2" t="s">
        <v>122</v>
      </c>
    </row>
    <row r="88" spans="2:2" ht="16.5" hidden="1" customHeight="1">
      <c r="B88" s="2" t="s">
        <v>123</v>
      </c>
    </row>
    <row r="89" spans="2:2" ht="16.5" hidden="1" customHeight="1"/>
    <row r="90" spans="2:2" ht="16.5" hidden="1" customHeight="1">
      <c r="B90" s="6" t="s">
        <v>124</v>
      </c>
    </row>
    <row r="91" spans="2:2" ht="16.5" hidden="1" customHeight="1">
      <c r="B91" s="2" t="s">
        <v>125</v>
      </c>
    </row>
    <row r="92" spans="2:2" ht="16.5" hidden="1" customHeight="1">
      <c r="B92" s="2" t="s">
        <v>126</v>
      </c>
    </row>
    <row r="93" spans="2:2" ht="16.5" hidden="1" customHeight="1">
      <c r="B93" s="2" t="s">
        <v>127</v>
      </c>
    </row>
    <row r="94" spans="2:2" ht="16.5" hidden="1" customHeight="1">
      <c r="B94" s="6" t="s">
        <v>128</v>
      </c>
    </row>
    <row r="95" spans="2:2" ht="16.5" hidden="1" customHeight="1">
      <c r="B95" s="2" t="s">
        <v>129</v>
      </c>
    </row>
    <row r="96" spans="2:2" ht="16.5" hidden="1" customHeight="1">
      <c r="B96" s="2" t="s">
        <v>130</v>
      </c>
    </row>
    <row r="97" spans="2:2" ht="16.5" hidden="1" customHeight="1">
      <c r="B97" s="2" t="s">
        <v>131</v>
      </c>
    </row>
    <row r="98" spans="2:2" ht="16.5" hidden="1" customHeight="1">
      <c r="B98" s="2" t="s">
        <v>132</v>
      </c>
    </row>
    <row r="99" spans="2:2" ht="16.5" hidden="1" customHeight="1">
      <c r="B99" s="2" t="s">
        <v>133</v>
      </c>
    </row>
    <row r="100" spans="2:2" ht="16.5" hidden="1" customHeight="1"/>
    <row r="101" spans="2:2" ht="16.5" hidden="1" customHeight="1"/>
    <row r="102" spans="2:2" ht="16.5" hidden="1" customHeight="1">
      <c r="B102" s="6" t="s">
        <v>134</v>
      </c>
    </row>
    <row r="103" spans="2:2" ht="16.5" hidden="1" customHeight="1">
      <c r="B103" s="2" t="s">
        <v>135</v>
      </c>
    </row>
    <row r="104" spans="2:2" ht="16.5" hidden="1" customHeight="1">
      <c r="B104" s="2" t="s">
        <v>108</v>
      </c>
    </row>
    <row r="105" spans="2:2" ht="16.5" hidden="1" customHeight="1">
      <c r="B105" s="2" t="s">
        <v>136</v>
      </c>
    </row>
    <row r="106" spans="2:2" ht="16.5" hidden="1" customHeight="1">
      <c r="B106" s="2" t="s">
        <v>137</v>
      </c>
    </row>
    <row r="107" spans="2:2" ht="16.5" hidden="1" customHeight="1">
      <c r="B107" s="2" t="s">
        <v>138</v>
      </c>
    </row>
    <row r="108" spans="2:2" ht="16.5" hidden="1" customHeight="1">
      <c r="B108" s="2" t="s">
        <v>139</v>
      </c>
    </row>
    <row r="109" spans="2:2" ht="16.5" hidden="1" customHeight="1">
      <c r="B109" s="2" t="s">
        <v>140</v>
      </c>
    </row>
    <row r="110" spans="2:2" ht="16.5" hidden="1" customHeight="1">
      <c r="B110" s="42" t="s">
        <v>141</v>
      </c>
    </row>
    <row r="111" spans="2:2" ht="16.5" hidden="1" customHeight="1">
      <c r="B111" s="2" t="s">
        <v>142</v>
      </c>
    </row>
    <row r="112" spans="2:2" ht="16.5" hidden="1" customHeight="1">
      <c r="B112" s="6" t="s">
        <v>41</v>
      </c>
    </row>
    <row r="113" spans="2:5" ht="16.5" hidden="1" customHeight="1">
      <c r="B113" s="2" t="s">
        <v>143</v>
      </c>
    </row>
    <row r="114" spans="2:5" ht="16.5" hidden="1" customHeight="1">
      <c r="B114" s="2" t="s">
        <v>144</v>
      </c>
    </row>
    <row r="115" spans="2:5" ht="16.5" hidden="1" customHeight="1"/>
    <row r="116" spans="2:5" ht="16.5" hidden="1" customHeight="1">
      <c r="B116" s="6" t="s">
        <v>145</v>
      </c>
      <c r="E116" s="6" t="s">
        <v>146</v>
      </c>
    </row>
    <row r="117" spans="2:5" ht="16.5" hidden="1" customHeight="1">
      <c r="B117" s="2" t="s">
        <v>147</v>
      </c>
      <c r="E117" s="2" t="s">
        <v>148</v>
      </c>
    </row>
    <row r="118" spans="2:5" ht="16.5" hidden="1" customHeight="1">
      <c r="B118" s="2" t="s">
        <v>149</v>
      </c>
      <c r="E118" s="2" t="s">
        <v>150</v>
      </c>
    </row>
    <row r="119" spans="2:5" ht="16.5" hidden="1" customHeight="1">
      <c r="B119" s="6" t="s">
        <v>151</v>
      </c>
    </row>
    <row r="123" spans="2:5" ht="16.5" hidden="1" customHeight="1">
      <c r="C123" s="43">
        <f>C13-C31</f>
        <v>0</v>
      </c>
    </row>
    <row r="124" spans="2:5" ht="16.5" hidden="1" customHeight="1"/>
    <row r="125" spans="2:5" ht="16.5" hidden="1" customHeight="1"/>
    <row r="126" spans="2:5" ht="16.5" hidden="1" customHeight="1">
      <c r="E126" s="44">
        <f>F23+F27+F28+F29</f>
        <v>270200697</v>
      </c>
    </row>
    <row r="127" spans="2:5" ht="16.5" hidden="1" customHeight="1">
      <c r="E127" s="44">
        <f>E126-F22</f>
        <v>0</v>
      </c>
    </row>
    <row r="128" spans="2:5" ht="16.5" hidden="1" customHeight="1"/>
    <row r="129" ht="16.5" hidden="1" customHeight="1"/>
  </sheetData>
  <mergeCells count="9">
    <mergeCell ref="A38:C38"/>
    <mergeCell ref="A50:B50"/>
    <mergeCell ref="A51:B51"/>
    <mergeCell ref="A1:F1"/>
    <mergeCell ref="A2:F2"/>
    <mergeCell ref="A3:B3"/>
    <mergeCell ref="A35:B35"/>
    <mergeCell ref="A36:B36"/>
    <mergeCell ref="A37:B37"/>
  </mergeCells>
  <printOptions horizontalCentered="1" verticalCentered="1"/>
  <pageMargins left="1" right="1.1499999999999999" top="0.7" bottom="0.7" header="0.75" footer="0.35"/>
  <pageSetup paperSize="9" scale="88" orientation="landscape" r:id="rId1"/>
  <headerFooter alignWithMargins="0">
    <oddFooter>&amp;C38</oddFooter>
  </headerFooter>
  <rowBreaks count="1" manualBreakCount="1">
    <brk id="3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مجموع نشاط كهرباء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2019-05-27T08:22:44Z</dcterms:created>
  <dcterms:modified xsi:type="dcterms:W3CDTF">2019-05-27T08:23:56Z</dcterms:modified>
</cp:coreProperties>
</file>